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codeName="ThisWorkbook" defaultThemeVersion="124226"/>
  <xr:revisionPtr revIDLastSave="0" documentId="13_ncr:1_{CE69B5C7-E687-4383-8E5F-5851A19C0331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修改记录" sheetId="13" r:id="rId1"/>
    <sheet name="说明" sheetId="14" r:id="rId2"/>
    <sheet name="单体数据" sheetId="10" r:id="rId3"/>
    <sheet name="状态寄存器" sheetId="16" r:id="rId4"/>
    <sheet name="组参数" sheetId="15" r:id="rId5"/>
  </sheets>
  <calcPr calcId="191029"/>
</workbook>
</file>

<file path=xl/calcChain.xml><?xml version="1.0" encoding="utf-8"?>
<calcChain xmlns="http://schemas.openxmlformats.org/spreadsheetml/2006/main">
  <c r="D66" i="10" l="1"/>
  <c r="E66" i="10" s="1"/>
  <c r="D3" i="16" l="1"/>
  <c r="D4" i="16" s="1"/>
  <c r="E2" i="16"/>
  <c r="D5" i="16" l="1"/>
  <c r="E4" i="16"/>
  <c r="E3" i="16"/>
  <c r="E5" i="16" l="1"/>
  <c r="D6" i="16"/>
  <c r="E6" i="16" l="1"/>
  <c r="D7" i="16"/>
  <c r="D8" i="16" l="1"/>
  <c r="E7" i="16"/>
  <c r="D9" i="16" l="1"/>
  <c r="E8" i="16"/>
  <c r="E9" i="16" l="1"/>
  <c r="D11" i="16" l="1"/>
  <c r="E10" i="16"/>
  <c r="D12" i="16" l="1"/>
  <c r="E11" i="16"/>
  <c r="D13" i="16" l="1"/>
  <c r="E12" i="16"/>
  <c r="D14" i="16" l="1"/>
  <c r="E13" i="16"/>
  <c r="E14" i="16" l="1"/>
  <c r="D15" i="16"/>
  <c r="D16" i="16" l="1"/>
  <c r="E15" i="16"/>
  <c r="E16" i="16" l="1"/>
  <c r="E2" i="15" l="1"/>
  <c r="D3" i="15"/>
  <c r="D4" i="15" l="1"/>
  <c r="E3" i="15"/>
  <c r="D5" i="15" l="1"/>
  <c r="E4" i="15"/>
  <c r="D6" i="15" l="1"/>
  <c r="E5" i="15"/>
  <c r="E6" i="15" l="1"/>
  <c r="D7" i="15"/>
  <c r="D8" i="15" l="1"/>
  <c r="E7" i="15"/>
  <c r="D9" i="15" l="1"/>
  <c r="E8" i="15"/>
  <c r="D10" i="15" l="1"/>
  <c r="E9" i="15"/>
  <c r="E10" i="15" l="1"/>
  <c r="D11" i="15"/>
  <c r="D12" i="15" l="1"/>
  <c r="E11" i="15"/>
  <c r="D13" i="15" l="1"/>
  <c r="E12" i="15"/>
  <c r="E13" i="15" l="1"/>
  <c r="D15" i="15" l="1"/>
  <c r="E14" i="15"/>
  <c r="E15" i="15" l="1"/>
  <c r="D16" i="15"/>
  <c r="D17" i="15" l="1"/>
  <c r="E16" i="15"/>
  <c r="D18" i="15" l="1"/>
  <c r="E17" i="15"/>
  <c r="D19" i="15" l="1"/>
  <c r="E18" i="15"/>
  <c r="E19" i="15" l="1"/>
  <c r="D20" i="15"/>
  <c r="D21" i="15" l="1"/>
  <c r="E20" i="15"/>
  <c r="E21" i="15" l="1"/>
  <c r="D23" i="15" l="1"/>
  <c r="E22" i="15"/>
  <c r="D24" i="15" l="1"/>
  <c r="E23" i="15"/>
  <c r="D25" i="15" l="1"/>
  <c r="E24" i="15"/>
  <c r="E25" i="15" l="1"/>
  <c r="D27" i="15" l="1"/>
  <c r="E26" i="15"/>
  <c r="D28" i="15" l="1"/>
  <c r="E27" i="15"/>
  <c r="D29" i="15" l="1"/>
  <c r="E28" i="15"/>
  <c r="E29" i="15" l="1"/>
  <c r="D30" i="15"/>
  <c r="D31" i="15" l="1"/>
  <c r="E30" i="15"/>
  <c r="E31" i="15" l="1"/>
  <c r="E32" i="15" l="1"/>
  <c r="D33" i="15"/>
  <c r="D34" i="15" l="1"/>
  <c r="E33" i="15"/>
  <c r="D35" i="15" l="1"/>
  <c r="E34" i="15"/>
  <c r="D36" i="15" l="1"/>
  <c r="E35" i="15"/>
  <c r="E36" i="15" l="1"/>
  <c r="D37" i="15"/>
  <c r="E37" i="15" l="1"/>
  <c r="D39" i="15" l="1"/>
  <c r="E38" i="15"/>
  <c r="D40" i="15" l="1"/>
  <c r="E39" i="15"/>
  <c r="E40" i="15" l="1"/>
  <c r="D41" i="15"/>
  <c r="D42" i="15" l="1"/>
  <c r="E41" i="15"/>
  <c r="D43" i="15" l="1"/>
  <c r="E42" i="15"/>
  <c r="E43" i="15" l="1"/>
  <c r="D45" i="15" l="1"/>
  <c r="E44" i="15"/>
  <c r="E45" i="15" l="1"/>
  <c r="D47" i="15" l="1"/>
  <c r="E46" i="15"/>
  <c r="E47" i="15" l="1"/>
  <c r="D49" i="15" l="1"/>
  <c r="E48" i="15"/>
  <c r="E49" i="15" l="1"/>
  <c r="D51" i="15" l="1"/>
  <c r="E50" i="15"/>
  <c r="E51" i="15" l="1"/>
  <c r="D52" i="15"/>
  <c r="D53" i="15" l="1"/>
  <c r="E52" i="15"/>
  <c r="E53" i="15" l="1"/>
  <c r="D59" i="15" l="1"/>
  <c r="E54" i="15"/>
  <c r="C54" i="15"/>
  <c r="D55" i="15"/>
  <c r="D56" i="15" l="1"/>
  <c r="C55" i="15"/>
  <c r="E55" i="15"/>
  <c r="C59" i="15"/>
  <c r="E59" i="15"/>
  <c r="E56" i="15" l="1"/>
  <c r="C56" i="15"/>
  <c r="D103" i="10" l="1"/>
  <c r="D101" i="10" l="1"/>
  <c r="C33" i="10" l="1"/>
  <c r="C32" i="10"/>
  <c r="C31" i="10"/>
  <c r="C99" i="10" l="1"/>
  <c r="D95" i="10"/>
  <c r="E94" i="10"/>
  <c r="E95" i="10" l="1"/>
  <c r="D96" i="10"/>
  <c r="D99" i="10"/>
  <c r="E99" i="10" s="1"/>
  <c r="B14" i="10"/>
  <c r="E96" i="10" l="1"/>
  <c r="D97" i="10"/>
  <c r="E97" i="10" s="1"/>
  <c r="B37" i="10" l="1"/>
  <c r="C40" i="10" s="1"/>
  <c r="B32" i="10"/>
  <c r="C35" i="10" s="1"/>
  <c r="B27" i="10"/>
  <c r="C30" i="10" s="1"/>
  <c r="B22" i="10"/>
  <c r="C25" i="10" s="1"/>
  <c r="C17" i="10"/>
  <c r="C9" i="10"/>
  <c r="D3" i="10"/>
  <c r="E2" i="10"/>
  <c r="D4" i="10" l="1"/>
  <c r="E3" i="10"/>
  <c r="D5" i="10" l="1"/>
  <c r="E5" i="10" s="1"/>
  <c r="E4" i="10"/>
  <c r="D6" i="10" l="1"/>
  <c r="E6" i="10" s="1"/>
  <c r="D9" i="10"/>
  <c r="E9" i="10" s="1"/>
  <c r="D7" i="10" l="1"/>
  <c r="E7" i="10" s="1"/>
  <c r="D10" i="10"/>
  <c r="E10" i="10" s="1"/>
  <c r="D11" i="10" l="1"/>
  <c r="E11" i="10" s="1"/>
  <c r="D12" i="10" l="1"/>
  <c r="E12" i="10" s="1"/>
  <c r="D13" i="10" l="1"/>
  <c r="E13" i="10" s="1"/>
  <c r="D17" i="10" l="1"/>
  <c r="E17" i="10" s="1"/>
  <c r="D14" i="10"/>
  <c r="E14" i="10" s="1"/>
  <c r="D18" i="10" l="1"/>
  <c r="E18" i="10" s="1"/>
  <c r="D15" i="10"/>
  <c r="E15" i="10" s="1"/>
  <c r="D19" i="10" l="1"/>
  <c r="E19" i="10" s="1"/>
  <c r="D20" i="10" l="1"/>
  <c r="E20" i="10" s="1"/>
  <c r="D21" i="10" l="1"/>
  <c r="E21" i="10" s="1"/>
  <c r="D22" i="10" l="1"/>
  <c r="E22" i="10" s="1"/>
  <c r="D25" i="10"/>
  <c r="D23" i="10" l="1"/>
  <c r="E23" i="10" s="1"/>
  <c r="D26" i="10"/>
  <c r="D27" i="10" s="1"/>
  <c r="E27" i="10" s="1"/>
  <c r="E25" i="10"/>
  <c r="E26" i="10" l="1"/>
  <c r="D30" i="10"/>
  <c r="D28" i="10"/>
  <c r="E28" i="10" s="1"/>
  <c r="E30" i="10" l="1"/>
  <c r="D31" i="10"/>
  <c r="D32" i="10" l="1"/>
  <c r="D35" i="10"/>
  <c r="E31" i="10"/>
  <c r="E32" i="10" l="1"/>
  <c r="D33" i="10"/>
  <c r="E33" i="10" s="1"/>
  <c r="E35" i="10"/>
  <c r="D36" i="10"/>
  <c r="E36" i="10" l="1"/>
  <c r="D37" i="10"/>
  <c r="D40" i="10"/>
  <c r="E37" i="10" l="1"/>
  <c r="D38" i="10"/>
  <c r="E38" i="10" s="1"/>
  <c r="E40" i="10"/>
  <c r="D41" i="10"/>
  <c r="D42" i="10" l="1"/>
  <c r="E41" i="10"/>
  <c r="E42" i="10" l="1"/>
  <c r="D43" i="10"/>
  <c r="E43" i="10" l="1"/>
  <c r="D44" i="10"/>
  <c r="E44" i="10" l="1"/>
  <c r="D45" i="10"/>
  <c r="E45" i="10" l="1"/>
  <c r="D46" i="10"/>
  <c r="E46" i="10" l="1"/>
  <c r="D47" i="10"/>
  <c r="E47" i="10" l="1"/>
  <c r="D48" i="10"/>
  <c r="E48" i="10" l="1"/>
  <c r="D49" i="10"/>
  <c r="E49" i="10" l="1"/>
  <c r="D50" i="10"/>
  <c r="E50" i="10" l="1"/>
  <c r="D51" i="10"/>
  <c r="E51" i="10" l="1"/>
  <c r="D52" i="10"/>
  <c r="E52" i="10" l="1"/>
  <c r="D53" i="10"/>
  <c r="E53" i="10" l="1"/>
  <c r="D54" i="10"/>
  <c r="E54" i="10" l="1"/>
  <c r="D55" i="10"/>
  <c r="E55" i="10" l="1"/>
  <c r="D56" i="10"/>
  <c r="E56" i="10" l="1"/>
  <c r="D57" i="10"/>
  <c r="E57" i="10" l="1"/>
  <c r="D58" i="10"/>
  <c r="E58" i="10" l="1"/>
  <c r="D59" i="10"/>
  <c r="E59" i="10" l="1"/>
  <c r="D60" i="10"/>
  <c r="E60" i="10" l="1"/>
  <c r="D61" i="10"/>
  <c r="E61" i="10" l="1"/>
  <c r="D62" i="10"/>
  <c r="E62" i="10" l="1"/>
  <c r="D63" i="10"/>
  <c r="E63" i="10" l="1"/>
  <c r="D64" i="10"/>
  <c r="E64" i="10" l="1"/>
  <c r="D65" i="10"/>
  <c r="E65" i="10" l="1"/>
  <c r="D67" i="10" l="1"/>
  <c r="E67" i="10" l="1"/>
  <c r="D68" i="10"/>
  <c r="E68" i="10" l="1"/>
  <c r="D69" i="10"/>
  <c r="E69" i="10" l="1"/>
  <c r="D70" i="10"/>
  <c r="E70" i="10" l="1"/>
  <c r="D71" i="10"/>
  <c r="E71" i="10" l="1"/>
  <c r="D72" i="10"/>
  <c r="E72" i="10" l="1"/>
  <c r="D73" i="10"/>
  <c r="D74" i="10" l="1"/>
  <c r="B43" i="10"/>
  <c r="E73" i="10"/>
  <c r="D75" i="10" l="1"/>
  <c r="E74" i="10"/>
  <c r="D76" i="10" l="1"/>
  <c r="E75" i="10"/>
  <c r="D77" i="10" l="1"/>
  <c r="D78" i="10" s="1"/>
  <c r="E76" i="10"/>
  <c r="E78" i="10" l="1"/>
  <c r="D79" i="10"/>
  <c r="E77" i="10"/>
  <c r="D80" i="10" l="1"/>
  <c r="E79" i="10"/>
  <c r="E80" i="10" l="1"/>
  <c r="D81" i="10"/>
  <c r="D92" i="10" s="1"/>
  <c r="E92" i="10" s="1"/>
  <c r="E81" i="10" l="1"/>
  <c r="D82" i="10"/>
  <c r="E82" i="10" l="1"/>
  <c r="D83" i="10"/>
  <c r="D84" i="10" l="1"/>
  <c r="D85" i="10" s="1"/>
  <c r="E83" i="10"/>
  <c r="E84" i="10" l="1"/>
  <c r="D86" i="10" l="1"/>
  <c r="E85" i="10"/>
  <c r="D87" i="10" l="1"/>
  <c r="E86" i="10"/>
  <c r="D88" i="10" l="1"/>
  <c r="E87" i="10"/>
  <c r="E88" i="10" l="1"/>
  <c r="D89" i="10"/>
  <c r="D90" i="10" l="1"/>
  <c r="E89" i="10"/>
  <c r="D91" i="10" l="1"/>
  <c r="E91" i="10" s="1"/>
  <c r="E90" i="10"/>
</calcChain>
</file>

<file path=xl/sharedStrings.xml><?xml version="1.0" encoding="utf-8"?>
<sst xmlns="http://schemas.openxmlformats.org/spreadsheetml/2006/main" count="557" uniqueCount="346">
  <si>
    <t>充放电电流</t>
    <phoneticPr fontId="3" type="noConversion"/>
  </si>
  <si>
    <t>……</t>
    <phoneticPr fontId="3" type="noConversion"/>
  </si>
  <si>
    <t>电池温度</t>
    <phoneticPr fontId="3" type="noConversion"/>
  </si>
  <si>
    <t>组压</t>
  </si>
  <si>
    <t>类别</t>
    <phoneticPr fontId="3" type="noConversion"/>
  </si>
  <si>
    <t>内容</t>
    <phoneticPr fontId="3" type="noConversion"/>
  </si>
  <si>
    <t>参考号</t>
    <phoneticPr fontId="3" type="noConversion"/>
  </si>
  <si>
    <t>数据地址</t>
    <phoneticPr fontId="3" type="noConversion"/>
  </si>
  <si>
    <t>说明</t>
    <phoneticPr fontId="3" type="noConversion"/>
  </si>
  <si>
    <r>
      <t xml:space="preserve">单体电压数据
</t>
    </r>
    <r>
      <rPr>
        <b/>
        <sz val="11"/>
        <color rgb="FFFF0000"/>
        <rFont val="宋体"/>
        <family val="3"/>
        <charset val="134"/>
        <scheme val="minor"/>
      </rPr>
      <t>618</t>
    </r>
    <phoneticPr fontId="3" type="noConversion"/>
  </si>
  <si>
    <t>电压更新时间：年/月</t>
  </si>
  <si>
    <t xml:space="preserve">              分/秒</t>
    <phoneticPr fontId="3" type="noConversion"/>
  </si>
  <si>
    <t xml:space="preserve">              日/时</t>
    <phoneticPr fontId="3" type="noConversion"/>
  </si>
  <si>
    <t>单体电压2#</t>
  </si>
  <si>
    <t>单体电压3#</t>
  </si>
  <si>
    <t>内阻更新时间：年/月</t>
  </si>
  <si>
    <t>单体内阻2#</t>
  </si>
  <si>
    <t>单体内阻3#</t>
  </si>
  <si>
    <t>浮充电流</t>
  </si>
  <si>
    <t>环境温度1</t>
  </si>
  <si>
    <t>环境温度2</t>
  </si>
  <si>
    <t>最高电压电池号</t>
  </si>
  <si>
    <t>最低电压电池号</t>
  </si>
  <si>
    <t>最高内阻电池号</t>
  </si>
  <si>
    <t>最高电池电压值</t>
    <phoneticPr fontId="3" type="noConversion"/>
  </si>
  <si>
    <t>单体内阻</t>
    <phoneticPr fontId="3" type="noConversion"/>
  </si>
  <si>
    <t>单体内阻1#</t>
    <phoneticPr fontId="3" type="noConversion"/>
  </si>
  <si>
    <r>
      <t xml:space="preserve">单体温度数据
</t>
    </r>
    <r>
      <rPr>
        <b/>
        <sz val="11"/>
        <color rgb="FFFF0000"/>
        <rFont val="宋体"/>
        <family val="3"/>
        <charset val="134"/>
        <scheme val="minor"/>
      </rPr>
      <t>618</t>
    </r>
    <phoneticPr fontId="3" type="noConversion"/>
  </si>
  <si>
    <t>电池温度更新时间：年/月</t>
    <phoneticPr fontId="3" type="noConversion"/>
  </si>
  <si>
    <t>电池温度1#</t>
    <phoneticPr fontId="3" type="noConversion"/>
  </si>
  <si>
    <t>电池温度2#</t>
    <phoneticPr fontId="3" type="noConversion"/>
  </si>
  <si>
    <t>电池温度3#</t>
    <phoneticPr fontId="3" type="noConversion"/>
  </si>
  <si>
    <t>电池报警状态1#</t>
    <phoneticPr fontId="3" type="noConversion"/>
  </si>
  <si>
    <t>电池报警状态2#</t>
    <phoneticPr fontId="3" type="noConversion"/>
  </si>
  <si>
    <t>电池报警状态3#</t>
    <phoneticPr fontId="3" type="noConversion"/>
  </si>
  <si>
    <t>设备运行/故障状态</t>
    <phoneticPr fontId="3" type="noConversion"/>
  </si>
  <si>
    <t>设备运行状态1#</t>
    <phoneticPr fontId="3" type="noConversion"/>
  </si>
  <si>
    <t>设备运行状态2#</t>
    <phoneticPr fontId="3" type="noConversion"/>
  </si>
  <si>
    <t>设备运行状态3#</t>
    <phoneticPr fontId="3" type="noConversion"/>
  </si>
  <si>
    <t>单体电压</t>
    <phoneticPr fontId="3" type="noConversion"/>
  </si>
  <si>
    <t>单体电压1#</t>
    <phoneticPr fontId="3" type="noConversion"/>
  </si>
  <si>
    <t>……</t>
    <phoneticPr fontId="3" type="noConversion"/>
  </si>
  <si>
    <t>最低电池电压值</t>
    <phoneticPr fontId="3" type="noConversion"/>
  </si>
  <si>
    <t>电池平均单体电压</t>
    <phoneticPr fontId="3" type="noConversion"/>
  </si>
  <si>
    <t>电池电压均差值</t>
    <phoneticPr fontId="3" type="noConversion"/>
  </si>
  <si>
    <t>电池电压极差值</t>
    <phoneticPr fontId="3" type="noConversion"/>
  </si>
  <si>
    <t>最高电池内阻值</t>
    <phoneticPr fontId="3" type="noConversion"/>
  </si>
  <si>
    <t>最低内阻电池号</t>
    <phoneticPr fontId="3" type="noConversion"/>
  </si>
  <si>
    <t>最低电池内阻值</t>
    <phoneticPr fontId="3" type="noConversion"/>
  </si>
  <si>
    <t>平均电池内阻值</t>
    <phoneticPr fontId="3" type="noConversion"/>
  </si>
  <si>
    <t>最高温度电池号</t>
    <phoneticPr fontId="3" type="noConversion"/>
  </si>
  <si>
    <t>最高电池温度值</t>
    <phoneticPr fontId="3" type="noConversion"/>
  </si>
  <si>
    <t>最低温度电池号</t>
    <phoneticPr fontId="3" type="noConversion"/>
  </si>
  <si>
    <t>最低电池温度值</t>
    <phoneticPr fontId="3" type="noConversion"/>
  </si>
  <si>
    <t>平均电池温度值</t>
    <phoneticPr fontId="3" type="noConversion"/>
  </si>
  <si>
    <t>纹波电压</t>
    <phoneticPr fontId="3" type="noConversion"/>
  </si>
  <si>
    <t>氢气浓度</t>
    <phoneticPr fontId="3" type="noConversion"/>
  </si>
  <si>
    <t>保留</t>
    <phoneticPr fontId="1" type="noConversion"/>
  </si>
  <si>
    <t>绝缘正电阻</t>
    <phoneticPr fontId="1" type="noConversion"/>
  </si>
  <si>
    <t>绝缘负电阻</t>
    <phoneticPr fontId="3" type="noConversion"/>
  </si>
  <si>
    <t>℃</t>
  </si>
  <si>
    <t>电池电压</t>
  </si>
  <si>
    <t>电池内阻</t>
  </si>
  <si>
    <t>电流</t>
  </si>
  <si>
    <r>
      <t xml:space="preserve">单体报警故障
</t>
    </r>
    <r>
      <rPr>
        <b/>
        <sz val="11"/>
        <color rgb="FFFF0000"/>
        <rFont val="宋体"/>
        <family val="3"/>
        <charset val="134"/>
        <scheme val="minor"/>
      </rPr>
      <t>1800</t>
    </r>
    <phoneticPr fontId="3" type="noConversion"/>
  </si>
  <si>
    <t>初始版</t>
    <phoneticPr fontId="3" type="noConversion"/>
  </si>
  <si>
    <t>总体规范</t>
    <phoneticPr fontId="3" type="noConversion"/>
  </si>
  <si>
    <t>默认状态</t>
    <phoneticPr fontId="3" type="noConversion"/>
  </si>
  <si>
    <t>项目</t>
  </si>
  <si>
    <t>采用规约</t>
  </si>
  <si>
    <t>收敛器与后台软件</t>
    <phoneticPr fontId="3" type="noConversion"/>
  </si>
  <si>
    <t>收敛器与外接显示屏</t>
    <phoneticPr fontId="3" type="noConversion"/>
  </si>
  <si>
    <t>收敛器与第三方设备</t>
    <phoneticPr fontId="3" type="noConversion"/>
  </si>
  <si>
    <t xml:space="preserve">Modbus RTU over Series Port / Modbus TCP(UDP)/IP / Modbus RTU TCP(UDP)/IP </t>
    <phoneticPr fontId="3" type="noConversion"/>
  </si>
  <si>
    <t>由于MODBUS规约已经成为国际上的通讯主流协议，在国内已经有专门的机构进行兼容性认证，因此可以采用MODBUS规约的原则上就选择MODBUS规约。</t>
    <phoneticPr fontId="3" type="noConversion"/>
  </si>
  <si>
    <t>MODBUS规约说明</t>
    <phoneticPr fontId="3" type="noConversion"/>
  </si>
  <si>
    <t>1 工作模式</t>
    <phoneticPr fontId="3" type="noConversion"/>
  </si>
  <si>
    <t>1. 格式</t>
    <phoneticPr fontId="3" type="noConversion"/>
  </si>
  <si>
    <t>全部采用RTU方式,默认采用方式一。</t>
    <phoneticPr fontId="3" type="noConversion"/>
  </si>
  <si>
    <t>方式一:</t>
    <phoneticPr fontId="3" type="noConversion"/>
  </si>
  <si>
    <t>START</t>
  </si>
  <si>
    <t>STOP</t>
  </si>
  <si>
    <t>方式二:</t>
    <phoneticPr fontId="3" type="noConversion"/>
  </si>
  <si>
    <t>方式三:</t>
    <phoneticPr fontId="3" type="noConversion"/>
  </si>
  <si>
    <t>PAR</t>
  </si>
  <si>
    <t>1.2 通讯速率</t>
    <phoneticPr fontId="3" type="noConversion"/>
  </si>
  <si>
    <t>1.3 数据表示方法说明</t>
    <phoneticPr fontId="3" type="noConversion"/>
  </si>
  <si>
    <t>类型</t>
  </si>
  <si>
    <t>小数点位数</t>
  </si>
  <si>
    <t>单位</t>
  </si>
  <si>
    <t>V</t>
  </si>
  <si>
    <r>
      <t>u</t>
    </r>
    <r>
      <rPr>
        <sz val="10"/>
        <color indexed="8"/>
        <rFont val="宋体"/>
        <family val="3"/>
        <charset val="134"/>
      </rPr>
      <t>Ω</t>
    </r>
  </si>
  <si>
    <t>温度</t>
  </si>
  <si>
    <t>A</t>
  </si>
  <si>
    <t>波特率</t>
  </si>
  <si>
    <t>BPS</t>
  </si>
  <si>
    <t>电压均差/极差值</t>
    <phoneticPr fontId="3" type="noConversion"/>
  </si>
  <si>
    <t>2.命令格式</t>
    <phoneticPr fontId="3" type="noConversion"/>
  </si>
  <si>
    <r>
      <rPr>
        <b/>
        <sz val="10.5"/>
        <color indexed="8"/>
        <rFont val="Times New Roman"/>
        <family val="1"/>
      </rPr>
      <t xml:space="preserve">2.1 </t>
    </r>
    <r>
      <rPr>
        <b/>
        <sz val="7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功能码： 03</t>
    </r>
    <phoneticPr fontId="3" type="noConversion"/>
  </si>
  <si>
    <r>
      <t>数据起始地址：4000</t>
    </r>
    <r>
      <rPr>
        <sz val="10.5"/>
        <color indexed="8"/>
        <rFont val="宋体"/>
        <family val="3"/>
        <charset val="134"/>
      </rPr>
      <t>0</t>
    </r>
    <r>
      <rPr>
        <sz val="10.5"/>
        <color indexed="8"/>
        <rFont val="宋体"/>
        <family val="3"/>
        <charset val="134"/>
      </rPr>
      <t>1－</t>
    </r>
    <phoneticPr fontId="3" type="noConversion"/>
  </si>
  <si>
    <t xml:space="preserve">数据长度：不大于125 </t>
  </si>
  <si>
    <t>举例：</t>
  </si>
  <si>
    <r>
      <t>MODBUS</t>
    </r>
    <r>
      <rPr>
        <sz val="10.5"/>
        <color indexed="8"/>
        <rFont val="宋体"/>
        <family val="3"/>
        <charset val="134"/>
      </rPr>
      <t xml:space="preserve"> RTU</t>
    </r>
    <r>
      <rPr>
        <sz val="10.5"/>
        <color indexed="8"/>
        <rFont val="宋体"/>
        <family val="3"/>
        <charset val="134"/>
      </rPr>
      <t>请求</t>
    </r>
    <phoneticPr fontId="3" type="noConversion"/>
  </si>
  <si>
    <r>
      <t>M</t>
    </r>
    <r>
      <rPr>
        <sz val="11"/>
        <color indexed="8"/>
        <rFont val="宋体"/>
        <family val="3"/>
        <charset val="134"/>
      </rPr>
      <t>ODBUS</t>
    </r>
    <r>
      <rPr>
        <sz val="11"/>
        <color indexed="8"/>
        <rFont val="宋体"/>
        <family val="3"/>
        <charset val="134"/>
      </rPr>
      <t xml:space="preserve"> RTU</t>
    </r>
    <r>
      <rPr>
        <sz val="11"/>
        <color indexed="8"/>
        <rFont val="宋体"/>
        <family val="3"/>
        <charset val="134"/>
      </rPr>
      <t>响应</t>
    </r>
    <phoneticPr fontId="3" type="noConversion"/>
  </si>
  <si>
    <t>Modbus TCP请求</t>
    <phoneticPr fontId="3" type="noConversion"/>
  </si>
  <si>
    <t>Modbus TCP响应</t>
    <phoneticPr fontId="3" type="noConversion"/>
  </si>
  <si>
    <t>从机地址</t>
  </si>
  <si>
    <t>业务识别符高字节</t>
    <phoneticPr fontId="3" type="noConversion"/>
  </si>
  <si>
    <t>功能码</t>
  </si>
  <si>
    <t>业务识别符低字节</t>
    <phoneticPr fontId="3" type="noConversion"/>
  </si>
  <si>
    <t>A0</t>
    <phoneticPr fontId="3" type="noConversion"/>
  </si>
  <si>
    <t>开始地址高字节</t>
  </si>
  <si>
    <t>字节数</t>
  </si>
  <si>
    <t>协议识别符高字节</t>
    <phoneticPr fontId="3" type="noConversion"/>
  </si>
  <si>
    <t>开始地址低字位</t>
  </si>
  <si>
    <t>6B</t>
  </si>
  <si>
    <r>
      <t>数据高字节（寄存器地址</t>
    </r>
    <r>
      <rPr>
        <sz val="10.5"/>
        <color indexed="8"/>
        <rFont val="Times New Roman"/>
        <family val="1"/>
      </rPr>
      <t>40108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</si>
  <si>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协议识别符低字节</t>
    <phoneticPr fontId="3" type="noConversion"/>
  </si>
  <si>
    <t>寄存器数高字节</t>
  </si>
  <si>
    <r>
      <t>数据低字节（寄存器地址</t>
    </r>
    <r>
      <rPr>
        <sz val="10.5"/>
        <color indexed="8"/>
        <rFont val="Times New Roman"/>
        <family val="1"/>
      </rPr>
      <t>40108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</si>
  <si>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2B</t>
  </si>
  <si>
    <t>长度高字节</t>
    <phoneticPr fontId="3" type="noConversion"/>
  </si>
  <si>
    <t>寄存器数低字节</t>
  </si>
  <si>
    <r>
      <t>数据高字节（寄存器地址</t>
    </r>
    <r>
      <rPr>
        <sz val="10.5"/>
        <color indexed="8"/>
        <rFont val="Times New Roman"/>
        <family val="1"/>
      </rPr>
      <t>40109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</si>
  <si>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长度低字节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</si>
  <si>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低字节</t>
    </r>
  </si>
  <si>
    <t>—</t>
  </si>
  <si>
    <r>
      <t>数据低字节（寄存器地址</t>
    </r>
    <r>
      <rPr>
        <sz val="10.5"/>
        <color indexed="8"/>
        <rFont val="Times New Roman"/>
        <family val="1"/>
      </rPr>
      <t>40109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</si>
  <si>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单元识别符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</si>
  <si>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高字节</t>
    </r>
  </si>
  <si>
    <r>
      <t>数据高字节（寄存器地址</t>
    </r>
    <r>
      <rPr>
        <sz val="10.5"/>
        <color indexed="8"/>
        <rFont val="Times New Roman"/>
        <family val="1"/>
      </rPr>
      <t>40110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</si>
  <si>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功能码</t>
    <phoneticPr fontId="3" type="noConversion"/>
  </si>
  <si>
    <r>
      <t>数据低字节（寄存器地址</t>
    </r>
    <r>
      <rPr>
        <sz val="10.5"/>
        <color indexed="8"/>
        <rFont val="Times New Roman"/>
        <family val="1"/>
      </rPr>
      <t>40110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</si>
  <si>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起始地址高字节</t>
    <phoneticPr fontId="3" type="noConversion"/>
  </si>
  <si>
    <t>字节个数</t>
    <phoneticPr fontId="3" type="noConversion"/>
  </si>
  <si>
    <t>起始地址低字节</t>
    <phoneticPr fontId="3" type="noConversion"/>
  </si>
  <si>
    <t>6B</t>
    <phoneticPr fontId="3" type="noConversion"/>
  </si>
  <si>
    <t>数据高字节（寄存器地址40108）</t>
  </si>
  <si>
    <t>寄存器数量高字节</t>
    <phoneticPr fontId="3" type="noConversion"/>
  </si>
  <si>
    <t>数据低字节（寄存器地址40108）</t>
    <phoneticPr fontId="3" type="noConversion"/>
  </si>
  <si>
    <t>寄存器数量低字节</t>
    <phoneticPr fontId="3" type="noConversion"/>
  </si>
  <si>
    <t>数据高字节（寄存器地址40109）</t>
    <phoneticPr fontId="3" type="noConversion"/>
  </si>
  <si>
    <t>数据低字节（寄存器地址40109）</t>
  </si>
  <si>
    <t>数据高字节（寄存器地址40110）</t>
  </si>
  <si>
    <t>数据低字节（寄存器地址40110）</t>
  </si>
  <si>
    <t>2.2 功能码： 0x06</t>
    <phoneticPr fontId="3" type="noConversion"/>
  </si>
  <si>
    <t>说明： 设置单个参数。</t>
  </si>
  <si>
    <r>
      <t>A</t>
    </r>
    <r>
      <rPr>
        <sz val="10.5"/>
        <color indexed="8"/>
        <rFont val="Times New Roman"/>
        <family val="1"/>
      </rPr>
      <t>1</t>
    </r>
    <phoneticPr fontId="3" type="noConversion"/>
  </si>
  <si>
    <t>寄存器地址高字节数</t>
    <phoneticPr fontId="3" type="noConversion"/>
  </si>
  <si>
    <t>寄存器地址低字节数</t>
    <phoneticPr fontId="3" type="noConversion"/>
  </si>
  <si>
    <t>寄存器数高字节</t>
    <phoneticPr fontId="3" type="noConversion"/>
  </si>
  <si>
    <t>寄存器数低字节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</si>
  <si>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高字节</t>
    </r>
    <phoneticPr fontId="3" type="noConversion"/>
  </si>
  <si>
    <t>注意：每次只能设置一个参数。</t>
    <phoneticPr fontId="3" type="noConversion"/>
  </si>
  <si>
    <r>
      <rPr>
        <b/>
        <sz val="10.5"/>
        <color indexed="8"/>
        <rFont val="Times New Roman"/>
        <family val="1"/>
      </rPr>
      <t>2.3</t>
    </r>
    <r>
      <rPr>
        <b/>
        <sz val="7"/>
        <color indexed="8"/>
        <rFont val="Times New Roman"/>
        <family val="1"/>
      </rPr>
      <t xml:space="preserve">  </t>
    </r>
    <r>
      <rPr>
        <b/>
        <sz val="10.5"/>
        <color indexed="8"/>
        <rFont val="宋体"/>
        <family val="3"/>
        <charset val="134"/>
      </rPr>
      <t>功能码：0x10</t>
    </r>
    <phoneticPr fontId="3" type="noConversion"/>
  </si>
  <si>
    <r>
      <t>数据起始地址：40</t>
    </r>
    <r>
      <rPr>
        <sz val="10.5"/>
        <color indexed="8"/>
        <rFont val="宋体"/>
        <family val="3"/>
        <charset val="134"/>
      </rPr>
      <t>0</t>
    </r>
    <r>
      <rPr>
        <sz val="10.5"/>
        <color indexed="8"/>
        <rFont val="宋体"/>
        <family val="3"/>
        <charset val="134"/>
      </rPr>
      <t>001－</t>
    </r>
    <phoneticPr fontId="3" type="noConversion"/>
  </si>
  <si>
    <t>说明： 设置多个参数。</t>
  </si>
  <si>
    <r>
      <t>A</t>
    </r>
    <r>
      <rPr>
        <sz val="10.5"/>
        <color indexed="8"/>
        <rFont val="Times New Roman"/>
        <family val="1"/>
      </rPr>
      <t>2</t>
    </r>
    <phoneticPr fontId="3" type="noConversion"/>
  </si>
  <si>
    <t>寄存器开始地址高字节</t>
    <phoneticPr fontId="3" type="noConversion"/>
  </si>
  <si>
    <t>寄存器开始高字节</t>
    <phoneticPr fontId="3" type="noConversion"/>
  </si>
  <si>
    <t>寄存器开始地址低字位</t>
    <phoneticPr fontId="3" type="noConversion"/>
  </si>
  <si>
    <t>寄存器开始低字节</t>
    <phoneticPr fontId="3" type="noConversion"/>
  </si>
  <si>
    <t>B</t>
    <phoneticPr fontId="3" type="noConversion"/>
  </si>
  <si>
    <t>字节数</t>
    <phoneticPr fontId="3" type="noConversion"/>
  </si>
  <si>
    <t>数据高字节</t>
    <phoneticPr fontId="3" type="noConversion"/>
  </si>
  <si>
    <t>数据低字节</t>
    <phoneticPr fontId="3" type="noConversion"/>
  </si>
  <si>
    <t>0A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</si>
  <si>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低字节</t>
    </r>
    <phoneticPr fontId="3" type="noConversion"/>
  </si>
  <si>
    <r>
      <t>0</t>
    </r>
    <r>
      <rPr>
        <sz val="10.5"/>
        <color indexed="8"/>
        <rFont val="Times New Roman"/>
        <family val="1"/>
      </rPr>
      <t>A</t>
    </r>
    <phoneticPr fontId="3" type="noConversion"/>
  </si>
  <si>
    <t>注意：每次可设置多个参数。</t>
  </si>
  <si>
    <r>
      <rPr>
        <b/>
        <sz val="10.5"/>
        <color indexed="8"/>
        <rFont val="Times New Roman"/>
        <family val="1"/>
      </rPr>
      <t xml:space="preserve">2.5 </t>
    </r>
    <r>
      <rPr>
        <b/>
        <sz val="7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功能码：0x8X</t>
    </r>
    <phoneticPr fontId="3" type="noConversion"/>
  </si>
  <si>
    <t>说明：当从机接受到命令后有异常时将产生异常返回，功能码由原功能码加80H。</t>
  </si>
  <si>
    <t>异常代码说明：</t>
  </si>
  <si>
    <r>
      <t xml:space="preserve">       01</t>
    </r>
    <r>
      <rPr>
        <sz val="10.5"/>
        <color indexed="8"/>
        <rFont val="宋体"/>
        <family val="3"/>
        <charset val="134"/>
      </rPr>
      <t>：无效功能码</t>
    </r>
  </si>
  <si>
    <r>
      <t xml:space="preserve">       02</t>
    </r>
    <r>
      <rPr>
        <sz val="10.5"/>
        <color indexed="8"/>
        <rFont val="宋体"/>
        <family val="3"/>
        <charset val="134"/>
      </rPr>
      <t>：无效数据地址</t>
    </r>
  </si>
  <si>
    <r>
      <t xml:space="preserve">       03</t>
    </r>
    <r>
      <rPr>
        <sz val="10.5"/>
        <color indexed="8"/>
        <rFont val="宋体"/>
        <family val="3"/>
        <charset val="134"/>
      </rPr>
      <t>：无效数据</t>
    </r>
  </si>
  <si>
    <r>
      <t xml:space="preserve">       04</t>
    </r>
    <r>
      <rPr>
        <sz val="10.5"/>
        <color indexed="8"/>
        <rFont val="宋体"/>
        <family val="3"/>
        <charset val="134"/>
      </rPr>
      <t>：从机设备故障</t>
    </r>
  </si>
  <si>
    <r>
      <t xml:space="preserve">       05</t>
    </r>
    <r>
      <rPr>
        <sz val="10.5"/>
        <color indexed="8"/>
        <rFont val="宋体"/>
        <family val="3"/>
        <charset val="134"/>
      </rPr>
      <t>：收到命令</t>
    </r>
  </si>
  <si>
    <r>
      <t xml:space="preserve">       06</t>
    </r>
    <r>
      <rPr>
        <sz val="10.5"/>
        <color indexed="8"/>
        <rFont val="宋体"/>
        <family val="3"/>
        <charset val="134"/>
      </rPr>
      <t>：从机忙</t>
    </r>
  </si>
  <si>
    <r>
      <t>M</t>
    </r>
    <r>
      <rPr>
        <sz val="11"/>
        <color indexed="8"/>
        <rFont val="宋体"/>
        <family val="3"/>
        <charset val="134"/>
      </rPr>
      <t>ODBUS</t>
    </r>
    <r>
      <rPr>
        <sz val="11"/>
        <color indexed="8"/>
        <rFont val="宋体"/>
        <family val="3"/>
        <charset val="134"/>
      </rPr>
      <t xml:space="preserve">RTU </t>
    </r>
    <r>
      <rPr>
        <sz val="11"/>
        <color indexed="8"/>
        <rFont val="宋体"/>
        <family val="3"/>
        <charset val="134"/>
      </rPr>
      <t>响应</t>
    </r>
    <phoneticPr fontId="3" type="noConversion"/>
  </si>
  <si>
    <t>异常代码</t>
    <phoneticPr fontId="3" type="noConversion"/>
  </si>
  <si>
    <t>3 从机地址说明</t>
    <phoneticPr fontId="3" type="noConversion"/>
  </si>
  <si>
    <t>地址高四位表示控制单元地址，低四位表示电池组号。</t>
  </si>
  <si>
    <r>
      <t>例如，</t>
    </r>
    <r>
      <rPr>
        <sz val="10.5"/>
        <color indexed="8"/>
        <rFont val="Times New Roman"/>
        <family val="1"/>
      </rPr>
      <t>0x23</t>
    </r>
    <r>
      <rPr>
        <sz val="10.5"/>
        <color indexed="8"/>
        <rFont val="宋体"/>
        <family val="3"/>
        <charset val="134"/>
      </rPr>
      <t>表示访问地址为</t>
    </r>
    <r>
      <rPr>
        <sz val="10.5"/>
        <color indexed="8"/>
        <rFont val="Times New Roman"/>
        <family val="1"/>
      </rPr>
      <t>2</t>
    </r>
    <r>
      <rPr>
        <sz val="10.5"/>
        <color indexed="8"/>
        <rFont val="宋体"/>
        <family val="3"/>
        <charset val="134"/>
      </rPr>
      <t>的控制单元的第</t>
    </r>
    <r>
      <rPr>
        <sz val="10.5"/>
        <color indexed="8"/>
        <rFont val="Times New Roman"/>
        <family val="1"/>
      </rPr>
      <t>3</t>
    </r>
    <r>
      <rPr>
        <sz val="10.5"/>
        <color indexed="8"/>
        <rFont val="宋体"/>
        <family val="3"/>
        <charset val="134"/>
      </rPr>
      <t>组蓄电池组数据。</t>
    </r>
  </si>
  <si>
    <t xml:space="preserve">数据长度：不大于125 </t>
    <phoneticPr fontId="1" type="noConversion"/>
  </si>
  <si>
    <t>说明：读取模拟量。读取的是16位整数或者无符号整数</t>
    <phoneticPr fontId="1" type="noConversion"/>
  </si>
  <si>
    <t>注意：MODBUS请求中寄存器地址需加1后等于MODBUS响应中的寄存器地址。</t>
    <phoneticPr fontId="1" type="noConversion"/>
  </si>
  <si>
    <t>每位表示一种状态，为0表示正常，为1表示告警。从B0开始依次表示为
单体电压报警(0)、单体电压0:高/1:低(1)、单体电压报警等级(2-3)、
单体内阻报警(4)、单体内阻0:高/1:低(5)、单体内阻报警等级(6-7)、
单体温度报警(8)、单体温度0:高/1:低(9)、单体温度报警等级(10-11)、
保留(12)、保留(13)、保留(14)、保留(15)</t>
    <phoneticPr fontId="1" type="noConversion"/>
  </si>
  <si>
    <t>电池报警状态2</t>
    <phoneticPr fontId="3" type="noConversion"/>
  </si>
  <si>
    <t>电池报警状态1</t>
    <phoneticPr fontId="3" type="noConversion"/>
  </si>
  <si>
    <t xml:space="preserve">组测量数据
</t>
    <phoneticPr fontId="3" type="noConversion"/>
  </si>
  <si>
    <r>
      <t xml:space="preserve">单体内阻数据
</t>
    </r>
    <r>
      <rPr>
        <b/>
        <sz val="11"/>
        <color rgb="FFFF0000"/>
        <rFont val="宋体"/>
        <family val="3"/>
        <charset val="134"/>
        <scheme val="minor"/>
      </rPr>
      <t>618</t>
    </r>
    <phoneticPr fontId="3" type="noConversion"/>
  </si>
  <si>
    <t>外组压</t>
  </si>
  <si>
    <t>接地电池号上限</t>
    <phoneticPr fontId="1" type="noConversion"/>
  </si>
  <si>
    <t>接地电池号下限</t>
    <phoneticPr fontId="1" type="noConversion"/>
  </si>
  <si>
    <t>A0版</t>
    <phoneticPr fontId="3" type="noConversion"/>
  </si>
  <si>
    <t>内阻最大变化率电池号</t>
    <phoneticPr fontId="1" type="noConversion"/>
  </si>
  <si>
    <t>内阻最大变化率值</t>
    <phoneticPr fontId="1" type="noConversion"/>
  </si>
  <si>
    <r>
      <t xml:space="preserve">单体内阻变化率数据
</t>
    </r>
    <r>
      <rPr>
        <b/>
        <sz val="11"/>
        <color rgb="FFFF0000"/>
        <rFont val="宋体"/>
        <family val="3"/>
        <charset val="134"/>
        <scheme val="minor"/>
      </rPr>
      <t>600</t>
    </r>
    <phoneticPr fontId="3" type="noConversion"/>
  </si>
  <si>
    <t>单体内阻变化率</t>
    <phoneticPr fontId="3" type="noConversion"/>
  </si>
  <si>
    <t>单体内阻变化率1#</t>
    <phoneticPr fontId="3" type="noConversion"/>
  </si>
  <si>
    <t>单体内阻变化率2#</t>
  </si>
  <si>
    <t>单体内阻变化率3#</t>
  </si>
  <si>
    <t>电池内阻变化率，相对内阻基准值</t>
    <phoneticPr fontId="3" type="noConversion"/>
  </si>
  <si>
    <t>单体电压更新时间</t>
    <phoneticPr fontId="3" type="noConversion"/>
  </si>
  <si>
    <t>单体电压值，单位：V，3位小数</t>
    <phoneticPr fontId="3" type="noConversion"/>
  </si>
  <si>
    <t>单体内阻值，单位：uΩ</t>
    <phoneticPr fontId="3" type="noConversion"/>
  </si>
  <si>
    <t>单体内阻更新时间</t>
    <phoneticPr fontId="3" type="noConversion"/>
  </si>
  <si>
    <t>电池温度更新时间</t>
    <phoneticPr fontId="3" type="noConversion"/>
  </si>
  <si>
    <t>…</t>
    <phoneticPr fontId="1" type="noConversion"/>
  </si>
  <si>
    <t>组测量量</t>
    <phoneticPr fontId="3" type="noConversion"/>
  </si>
  <si>
    <t>保留</t>
  </si>
  <si>
    <t>测量一级告警内容</t>
    <phoneticPr fontId="3" type="noConversion"/>
  </si>
  <si>
    <t>设备故障类一级告警内容</t>
  </si>
  <si>
    <t>1365H</t>
    <phoneticPr fontId="1" type="noConversion"/>
  </si>
  <si>
    <t>1366H</t>
    <phoneticPr fontId="1" type="noConversion"/>
  </si>
  <si>
    <t>136DH</t>
    <phoneticPr fontId="1" type="noConversion"/>
  </si>
  <si>
    <t>136EH</t>
    <phoneticPr fontId="1" type="noConversion"/>
  </si>
  <si>
    <t>整组告警状态</t>
    <phoneticPr fontId="1" type="noConversion"/>
  </si>
  <si>
    <t>两个寄存器为一个单位，每位表示一种告警，为1表示定义为此等级告警，为0反之。从B0开始依次表示为组压模块通信(16)、充放电流模块通信(17)、浮充电流模块通信(18)、环境温度模块通信(19)、环境温度传感器1故障(20)、环境温度传感器2故障(21)、纹波模块通信(22)、纹波电压输入故障(23)、氢气模块通信(24)、氢气传感器故障(25)、绝缘模块通信(26)、绝缘模块继电器故障(27)、Ethernet故障(28)、内阻测试浮充电流异常(29)、保留(30)、保留(31)</t>
    <phoneticPr fontId="1" type="noConversion"/>
  </si>
  <si>
    <t>电池电压模块通信(0)、电池温度模块通信(1)、电池温度传感器故障(2)、电池内阻模块通信(3)、内阻测试电池电压异常(4)、内阻测试放电电流异常(5)、保留(6)、保留(7)、保留(8)、保留（9）保留(10)、保留(11)、保留(12)、保留(13)、保留(14)、保留(15)</t>
    <phoneticPr fontId="1" type="noConversion"/>
  </si>
  <si>
    <t>2020.04.08</t>
    <phoneticPr fontId="3" type="noConversion"/>
  </si>
  <si>
    <r>
      <t>所有数值（模拟量）用两个字节表示</t>
    </r>
    <r>
      <rPr>
        <sz val="10.5"/>
        <color indexed="8"/>
        <rFont val="宋体"/>
        <family val="3"/>
        <charset val="134"/>
      </rPr>
      <t>。</t>
    </r>
    <r>
      <rPr>
        <sz val="10.5"/>
        <color rgb="FFFF0000"/>
        <rFont val="宋体"/>
        <family val="3"/>
        <charset val="134"/>
      </rPr>
      <t>小数点数表示如下：</t>
    </r>
    <phoneticPr fontId="3" type="noConversion"/>
  </si>
  <si>
    <t>默认为19200BPS，可设置成2400，4800，9600，..38400，56000，57600。</t>
    <phoneticPr fontId="1" type="noConversion"/>
  </si>
  <si>
    <t>单体温度值</t>
    <phoneticPr fontId="3" type="noConversion"/>
  </si>
  <si>
    <t>单位：℃，1位小数，偏置50℃</t>
    <phoneticPr fontId="1" type="noConversion"/>
  </si>
  <si>
    <t>单压累加值，单位：V，1位小数</t>
    <phoneticPr fontId="1" type="noConversion"/>
  </si>
  <si>
    <t>单位：A，1位小数，偏置3000A</t>
    <phoneticPr fontId="1" type="noConversion"/>
  </si>
  <si>
    <t>单位：A，3位小数，偏置10A</t>
    <phoneticPr fontId="1" type="noConversion"/>
  </si>
  <si>
    <t>单位：V，3位小数</t>
    <phoneticPr fontId="1" type="noConversion"/>
  </si>
  <si>
    <t>单位：KΩ</t>
    <phoneticPr fontId="1" type="noConversion"/>
  </si>
  <si>
    <t>设备复位标志</t>
    <phoneticPr fontId="3" type="noConversion"/>
  </si>
  <si>
    <t>修改此位为0xf0f0时系统将复位</t>
    <phoneticPr fontId="3" type="noConversion"/>
  </si>
  <si>
    <t>年/月</t>
    <phoneticPr fontId="3" type="noConversion"/>
  </si>
  <si>
    <t>新修改时间</t>
    <phoneticPr fontId="3" type="noConversion"/>
  </si>
  <si>
    <t>日/时</t>
  </si>
  <si>
    <t>分/秒</t>
  </si>
  <si>
    <t>时钟修改标志</t>
  </si>
  <si>
    <t>修改此位为0xf0f0并将时间写入到对应的地址,系统将修改时钟</t>
    <phoneticPr fontId="3" type="noConversion"/>
  </si>
  <si>
    <t>内阻测试状态</t>
    <phoneticPr fontId="3" type="noConversion"/>
  </si>
  <si>
    <t>高字节为循环数，06H表示正在测试第6个循环，00H表示不在内阻测试，F0H表示内阻测试正常结束，F1H表示异常结束；低字节表示状态，00H表示正常，01H表示通讯故障，02H表示浮充电流异常，04H表示放电电流异常,09表示回路电压异常。</t>
    <phoneticPr fontId="3" type="noConversion"/>
  </si>
  <si>
    <t>手动内阻测试开启标志</t>
  </si>
  <si>
    <t>修改此位为0xf0f0时当前组将进行内阻测试，当前电池组测试结束后才能开始测试其他电池组</t>
    <phoneticPr fontId="1" type="noConversion"/>
  </si>
  <si>
    <t>SOC</t>
    <phoneticPr fontId="1" type="noConversion"/>
  </si>
  <si>
    <t>%</t>
    <phoneticPr fontId="1" type="noConversion"/>
  </si>
  <si>
    <t>V</t>
    <phoneticPr fontId="3" type="noConversion"/>
  </si>
  <si>
    <t>SOH</t>
    <phoneticPr fontId="1" type="noConversion"/>
  </si>
  <si>
    <t>组参数</t>
    <phoneticPr fontId="3" type="noConversion"/>
  </si>
  <si>
    <t>单压(1级)</t>
    <phoneticPr fontId="3" type="noConversion"/>
  </si>
  <si>
    <t>单体电压过充告警值</t>
  </si>
  <si>
    <t>单体电压过充告警恢复值</t>
  </si>
  <si>
    <t>单体电压过放告警值</t>
  </si>
  <si>
    <t>单体电压过放告警恢复值</t>
  </si>
  <si>
    <t>单体浮充电压过高告警值</t>
  </si>
  <si>
    <t>单体浮充电压过高告警恢复值</t>
  </si>
  <si>
    <t>单体浮充电压过低告警值</t>
  </si>
  <si>
    <t>单体浮充电压过低告警恢复值</t>
  </si>
  <si>
    <t>单体电压不均告警值</t>
  </si>
  <si>
    <t>单体电压不均告警恢复值</t>
  </si>
  <si>
    <t>单体电压极差值告警值</t>
  </si>
  <si>
    <t>单体电压极差值告警恢复值</t>
  </si>
  <si>
    <t>组压（1级）</t>
    <phoneticPr fontId="1" type="noConversion"/>
  </si>
  <si>
    <t>总体电压过充告警值</t>
  </si>
  <si>
    <t>总体电压过充告警恢复值</t>
  </si>
  <si>
    <t>总体电压过放告警值</t>
  </si>
  <si>
    <t>总体电压过放告警恢复值</t>
  </si>
  <si>
    <t>总体浮充电压过高保护警值</t>
    <phoneticPr fontId="1" type="noConversion"/>
  </si>
  <si>
    <t>总体浮充电压过高保护警恢复值</t>
    <phoneticPr fontId="1" type="noConversion"/>
  </si>
  <si>
    <t>总体浮充电压过低告警值</t>
  </si>
  <si>
    <t>总体浮充电压过低告警恢复值</t>
  </si>
  <si>
    <t>充放电电流(1级)</t>
    <phoneticPr fontId="1" type="noConversion"/>
  </si>
  <si>
    <t>充过流告警值</t>
  </si>
  <si>
    <t>充过流告警恢复值</t>
  </si>
  <si>
    <t>放过流告警值</t>
  </si>
  <si>
    <t>放过流告警恢复值</t>
  </si>
  <si>
    <t>环境温度(1级)</t>
    <phoneticPr fontId="1" type="noConversion"/>
  </si>
  <si>
    <t>环境高温告警值</t>
  </si>
  <si>
    <t>环境高温告警恢复值</t>
  </si>
  <si>
    <t>环境低温告警值</t>
  </si>
  <si>
    <t>环境低温告警恢复值</t>
  </si>
  <si>
    <t>温升告警值</t>
    <phoneticPr fontId="1" type="noConversion"/>
  </si>
  <si>
    <t>温升告警恢复值</t>
    <phoneticPr fontId="1" type="noConversion"/>
  </si>
  <si>
    <t>电池温度(1级)</t>
    <phoneticPr fontId="3" type="noConversion"/>
  </si>
  <si>
    <t>电池高温告警值</t>
  </si>
  <si>
    <t>电池高温告警恢复值</t>
  </si>
  <si>
    <t>电池低温告警值</t>
  </si>
  <si>
    <t>电池低温告警恢复值</t>
  </si>
  <si>
    <t>电池温度不均告警值</t>
  </si>
  <si>
    <t>电池温度不均告警恢复值</t>
  </si>
  <si>
    <t>内阻(1级)</t>
    <phoneticPr fontId="1" type="noConversion"/>
  </si>
  <si>
    <t>内阻过大告警系数</t>
    <phoneticPr fontId="1" type="noConversion"/>
  </si>
  <si>
    <t>内阻过大告警恢复系数</t>
    <phoneticPr fontId="1" type="noConversion"/>
  </si>
  <si>
    <t>内阻不均告警系数</t>
    <phoneticPr fontId="3" type="noConversion"/>
  </si>
  <si>
    <t>内阻不均告警恢复系数</t>
    <phoneticPr fontId="1" type="noConversion"/>
  </si>
  <si>
    <t>内阻过小告警系数</t>
    <phoneticPr fontId="3" type="noConversion"/>
  </si>
  <si>
    <t>内阻过小告警恢复系数</t>
    <phoneticPr fontId="1" type="noConversion"/>
  </si>
  <si>
    <t>纹波(1级)</t>
    <phoneticPr fontId="1" type="noConversion"/>
  </si>
  <si>
    <t>纹波上限告警值</t>
  </si>
  <si>
    <t>纹波上限告警恢复值</t>
  </si>
  <si>
    <t>氢气（1级）</t>
    <phoneticPr fontId="1" type="noConversion"/>
  </si>
  <si>
    <t>氢气比例上限告警值</t>
  </si>
  <si>
    <t>氢气比例上限告警恢复值</t>
  </si>
  <si>
    <t>绝缘功能(1级)</t>
    <phoneticPr fontId="1" type="noConversion"/>
  </si>
  <si>
    <t>绝缘电阻告警值</t>
  </si>
  <si>
    <t>绝缘电阻告警恢复值</t>
  </si>
  <si>
    <t>容量监测功能(1级)</t>
    <phoneticPr fontId="1" type="noConversion"/>
  </si>
  <si>
    <t>SOC低告警值</t>
  </si>
  <si>
    <t>SOC低告警恢复值</t>
  </si>
  <si>
    <t>SOH低告警值</t>
  </si>
  <si>
    <t>SOH低告警恢复值</t>
  </si>
  <si>
    <t>内阻基准值</t>
    <phoneticPr fontId="1" type="noConversion"/>
  </si>
  <si>
    <t>……</t>
    <phoneticPr fontId="1" type="noConversion"/>
  </si>
  <si>
    <t>单位：%，1位小数</t>
    <phoneticPr fontId="3" type="noConversion"/>
  </si>
  <si>
    <t>蜂鸣器消音</t>
    <phoneticPr fontId="3" type="noConversion"/>
  </si>
  <si>
    <t>修改此位为0xf0f0时蜂鸣器将关闭</t>
    <phoneticPr fontId="3" type="noConversion"/>
  </si>
  <si>
    <t>初始化参数存储区/数据存储区标志</t>
    <phoneticPr fontId="3" type="noConversion"/>
  </si>
  <si>
    <t>高字节默认为00H,将其修改为F0H就可将参数恢复到出厂设置；低字节默认为00H,将其修改为F0H就可将记录数据恢复到出厂设置。</t>
    <phoneticPr fontId="3" type="noConversion"/>
  </si>
  <si>
    <t>自动测试内阻标志</t>
    <phoneticPr fontId="1" type="noConversion"/>
  </si>
  <si>
    <t>低字节从B0位开始分别表示第1－6组电池组需自动测试内阻.</t>
  </si>
  <si>
    <t>设备工作状态</t>
    <phoneticPr fontId="1" type="noConversion"/>
  </si>
  <si>
    <t>电池状态</t>
    <phoneticPr fontId="3" type="noConversion"/>
  </si>
  <si>
    <t>手动均衡功能启动</t>
  </si>
  <si>
    <t>修改此位为0xf0f0时当前组将启动均衡功能</t>
  </si>
  <si>
    <t>手动均衡单体号</t>
    <phoneticPr fontId="1" type="noConversion"/>
  </si>
  <si>
    <t>当前进行手动均衡的单体电池编号</t>
    <phoneticPr fontId="1" type="noConversion"/>
  </si>
  <si>
    <t>纵向内阻基准值重设标志</t>
  </si>
  <si>
    <t>修改此位为0xf0f0时，将当前内阻值设为基准值</t>
    <phoneticPr fontId="1" type="noConversion"/>
  </si>
  <si>
    <t>系统状态寄存器</t>
    <phoneticPr fontId="3" type="noConversion"/>
  </si>
  <si>
    <t>组状态寄存器</t>
    <phoneticPr fontId="3" type="noConversion"/>
  </si>
  <si>
    <t>组SOC</t>
    <phoneticPr fontId="3" type="noConversion"/>
  </si>
  <si>
    <t>组SOH</t>
    <phoneticPr fontId="1" type="noConversion"/>
  </si>
  <si>
    <t>A1版</t>
    <phoneticPr fontId="1" type="noConversion"/>
  </si>
  <si>
    <t>删除部分预留寄存器，改为保留；</t>
    <phoneticPr fontId="1" type="noConversion"/>
  </si>
  <si>
    <t>2020.08.08</t>
    <phoneticPr fontId="1" type="noConversion"/>
  </si>
  <si>
    <r>
      <t>SDTP</t>
    </r>
    <r>
      <rPr>
        <sz val="10.5"/>
        <color indexed="8"/>
        <rFont val="宋体"/>
        <family val="3"/>
        <charset val="134"/>
      </rPr>
      <t>协议</t>
    </r>
    <phoneticPr fontId="3" type="noConversion"/>
  </si>
  <si>
    <t>Modbus RTU over Series Port/Modbus TCP/IP</t>
    <phoneticPr fontId="3" type="noConversion"/>
  </si>
  <si>
    <t>组压模块测量电压(有组压模块或GD模块时有效)，单位：V，1位小数</t>
    <phoneticPr fontId="1" type="noConversion"/>
  </si>
  <si>
    <t>2为电压状态，3为内阻</t>
    <phoneticPr fontId="3" type="noConversion"/>
  </si>
  <si>
    <t>0为浮充，1为放电，2为充电</t>
    <phoneticPr fontId="3" type="noConversion"/>
  </si>
  <si>
    <t>每位表示一种状态，为0表示正常，为1表示保护。从B0开始依次表示为单体电压不均(0)、单体温度不均(1)、单体内阻不均(2)、浮充电压高(3)、浮充电压低(4)、电池开路(5)、保留(6)、电池接地告警(7)、保留(8)、保留(9)、保留(10)、保留(11)、保留(12)、保留(13)、保留(14)、保留(15)</t>
    <phoneticPr fontId="3" type="noConversion"/>
  </si>
  <si>
    <r>
      <t>每位表示一种状态，为0表示正常，为1表示有此状态。从B0开始依次表示为单体电压模块通信(0)、电池温度模块通信(1)、电池温度传感器故障(2)、单体内阻模块通信(3)、内阻测试电池电压异常(4)、内阻测试放电电流异常(5)、</t>
    </r>
    <r>
      <rPr>
        <sz val="11"/>
        <rFont val="宋体"/>
        <family val="3"/>
        <charset val="134"/>
        <scheme val="minor"/>
      </rPr>
      <t>保留</t>
    </r>
    <r>
      <rPr>
        <sz val="11"/>
        <color theme="1"/>
        <rFont val="宋体"/>
        <family val="2"/>
        <charset val="134"/>
        <scheme val="minor"/>
      </rPr>
      <t>(6)、保留(7)、保留(8)、保留(9)、保留(10)、保留(11)、保留(12)、保留(13)、保留(14)、保留(15)</t>
    </r>
    <phoneticPr fontId="1" type="noConversion"/>
  </si>
  <si>
    <t>单位：%，2位小数</t>
    <phoneticPr fontId="3" type="noConversion"/>
  </si>
  <si>
    <t>单体电压高（0）、单体电压低（1）、单体内阻高（2）、单体内阻低（3）、电池温度高（4）、电池温度低（5）、电压不均(6)、单体温度不均(7)、单体内阻不均(8)、浮充电压高(9)、浮充电压低(10)、电池开路(11)、保留(12)、电池接地告警(13)、保留（14）、保留（15）</t>
    <phoneticPr fontId="1" type="noConversion"/>
  </si>
  <si>
    <t>两个寄存器为一个单位，每位表示一种告警，为1表示定义为此等级告警，为0反之。从B0开始依次表示为组压高(16)、组压低(17)、充电电流大(18)、放电电流大(19)、环境温度高(20)、环境温度低(21)、浮充组压高(22)、浮充组压低(23)、压差过大(24)、SOC低(25)、SOH低(26)、电池热失控(27)、纹波过大(28)、氢气浓度过高(29)、绝缘电阻过低(30)、蓄电池脱离母线(31)</t>
    <phoneticPr fontId="1" type="noConversion"/>
  </si>
  <si>
    <t>按最低电池容量整组带载时间</t>
    <phoneticPr fontId="3" type="noConversion"/>
  </si>
  <si>
    <t>单位：分钟，放电时有效，浮充或充电时为固定值9999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</si>
</sst>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.5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.5"/>
      <color indexed="8"/>
      <name val="Times New Roman"/>
      <family val="1"/>
    </font>
    <font>
      <b/>
      <sz val="7"/>
      <color indexed="8"/>
      <name val="Times New Roman"/>
      <family val="1"/>
    </font>
    <font>
      <sz val="10.5"/>
      <color rgb="FFFF0000"/>
      <name val="宋体"/>
      <family val="3"/>
      <charset val="134"/>
    </font>
    <font>
      <sz val="10.5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0.5"/>
      <name val="宋体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74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2" borderId="1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" xfId="0" applyNumberForma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5" xfId="0" applyNumberForma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9" fillId="5" borderId="9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0" xfId="0" applyFont="1">
      <alignment vertical="center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9" fillId="5" borderId="22" xfId="0" applyFont="1" applyFill="1" applyBorder="1" applyAlignment="1">
      <alignment horizontal="center" vertical="top" wrapText="1"/>
    </xf>
    <xf numFmtId="0" fontId="19" fillId="5" borderId="23" xfId="0" applyFont="1" applyFill="1" applyBorder="1" applyAlignment="1">
      <alignment horizontal="center" vertical="top" wrapText="1"/>
    </xf>
    <xf numFmtId="0" fontId="19" fillId="5" borderId="24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31" xfId="0" applyBorder="1">
      <alignment vertical="center"/>
    </xf>
    <xf numFmtId="0" fontId="9" fillId="0" borderId="22" xfId="0" applyFont="1" applyBorder="1" applyAlignment="1">
      <alignment horizontal="justify" vertical="center" wrapText="1"/>
    </xf>
    <xf numFmtId="0" fontId="18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18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justify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justify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5" fillId="2" borderId="6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justify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26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26" fillId="2" borderId="6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7" fillId="2" borderId="1" xfId="0" applyFont="1" applyFill="1" applyBorder="1" applyAlignment="1">
      <alignment horizontal="justify" vertical="center" wrapText="1"/>
    </xf>
    <xf numFmtId="0" fontId="29" fillId="2" borderId="1" xfId="0" applyFont="1" applyFill="1" applyBorder="1" applyAlignment="1">
      <alignment horizontal="justify" vertical="center" wrapText="1"/>
    </xf>
    <xf numFmtId="0" fontId="7" fillId="2" borderId="0" xfId="0" applyFont="1" applyFill="1">
      <alignment vertical="center"/>
    </xf>
    <xf numFmtId="0" fontId="1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28" fillId="2" borderId="3" xfId="0" applyFont="1" applyFill="1" applyBorder="1">
      <alignment vertical="center"/>
    </xf>
    <xf numFmtId="0" fontId="25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26" fillId="6" borderId="0" xfId="0" applyFont="1" applyFill="1" applyAlignment="1">
      <alignment horizontal="center" vertical="center"/>
    </xf>
    <xf numFmtId="0" fontId="0" fillId="6" borderId="7" xfId="0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6" fillId="3" borderId="0" xfId="0" applyFont="1" applyFill="1">
      <alignment vertical="center"/>
    </xf>
    <xf numFmtId="0" fontId="18" fillId="0" borderId="36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9" fillId="0" borderId="3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0" fillId="6" borderId="0" xfId="0" applyFill="1" applyAlignment="1">
      <alignment horizontal="center" vertical="top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D18"/>
  <sheetViews>
    <sheetView workbookViewId="0">
      <selection activeCell="D6" sqref="D6"/>
    </sheetView>
  </sheetViews>
  <sheetFormatPr defaultRowHeight="13.5" x14ac:dyDescent="0.15"/>
  <cols>
    <col min="2" max="2" width="13.25" customWidth="1"/>
    <col min="4" max="4" width="64.125" customWidth="1"/>
  </cols>
  <sheetData>
    <row r="5" spans="1:4" x14ac:dyDescent="0.15">
      <c r="A5" s="39" t="s">
        <v>195</v>
      </c>
      <c r="B5" s="40" t="s">
        <v>221</v>
      </c>
      <c r="C5" s="40"/>
      <c r="D5" t="s">
        <v>65</v>
      </c>
    </row>
    <row r="6" spans="1:4" x14ac:dyDescent="0.15">
      <c r="A6" s="138" t="s">
        <v>331</v>
      </c>
      <c r="B6" s="40" t="s">
        <v>333</v>
      </c>
      <c r="C6" s="40"/>
      <c r="D6" t="s">
        <v>332</v>
      </c>
    </row>
    <row r="7" spans="1:4" x14ac:dyDescent="0.15">
      <c r="B7" s="40"/>
      <c r="C7" s="40"/>
      <c r="D7" s="2"/>
    </row>
    <row r="8" spans="1:4" x14ac:dyDescent="0.15">
      <c r="B8" s="40"/>
      <c r="C8" s="40"/>
      <c r="D8" s="95"/>
    </row>
    <row r="9" spans="1:4" x14ac:dyDescent="0.15">
      <c r="B9" s="40"/>
      <c r="C9" s="40"/>
    </row>
    <row r="10" spans="1:4" x14ac:dyDescent="0.15">
      <c r="B10" s="40"/>
      <c r="C10" s="40"/>
    </row>
    <row r="11" spans="1:4" x14ac:dyDescent="0.15">
      <c r="B11" s="40"/>
      <c r="C11" s="40"/>
      <c r="D11" s="2"/>
    </row>
    <row r="12" spans="1:4" x14ac:dyDescent="0.15">
      <c r="B12" s="40"/>
      <c r="C12" s="40"/>
    </row>
    <row r="13" spans="1:4" x14ac:dyDescent="0.15">
      <c r="B13" s="40"/>
      <c r="C13" s="40"/>
    </row>
    <row r="14" spans="1:4" x14ac:dyDescent="0.15">
      <c r="B14" s="40"/>
      <c r="C14" s="40"/>
      <c r="D14" s="41"/>
    </row>
    <row r="15" spans="1:4" x14ac:dyDescent="0.15">
      <c r="A15" s="39"/>
      <c r="B15" s="40"/>
      <c r="C15" s="40"/>
    </row>
    <row r="16" spans="1:4" x14ac:dyDescent="0.15">
      <c r="B16" s="40"/>
      <c r="C16" s="40"/>
    </row>
    <row r="17" spans="2:3" x14ac:dyDescent="0.15">
      <c r="B17" s="40"/>
      <c r="C17" s="40"/>
    </row>
    <row r="18" spans="2:3" x14ac:dyDescent="0.15">
      <c r="B18" s="40"/>
      <c r="C18" s="4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48"/>
  <sheetViews>
    <sheetView workbookViewId="0">
      <selection activeCell="B25" sqref="B25"/>
    </sheetView>
  </sheetViews>
  <sheetFormatPr defaultRowHeight="13.5" x14ac:dyDescent="0.15"/>
  <cols>
    <col min="1" max="1" width="15.5" customWidth="1"/>
    <col min="2" max="2" width="33.625" customWidth="1"/>
    <col min="7" max="7" width="16.25" customWidth="1"/>
    <col min="8" max="8" width="15.625" customWidth="1"/>
    <col min="10" max="10" width="19" customWidth="1"/>
  </cols>
  <sheetData>
    <row r="1" spans="1:11" ht="26.25" thickBot="1" x14ac:dyDescent="0.2">
      <c r="B1" s="148" t="s">
        <v>66</v>
      </c>
      <c r="C1" s="148"/>
    </row>
    <row r="2" spans="1:11" x14ac:dyDescent="0.15">
      <c r="A2" s="42" t="s">
        <v>67</v>
      </c>
      <c r="B2" s="43" t="s">
        <v>68</v>
      </c>
      <c r="C2" s="149" t="s">
        <v>69</v>
      </c>
      <c r="D2" s="150"/>
      <c r="E2" s="150"/>
      <c r="F2" s="150"/>
      <c r="G2" s="150"/>
      <c r="H2" s="151"/>
    </row>
    <row r="3" spans="1:11" x14ac:dyDescent="0.15">
      <c r="B3" s="44" t="s">
        <v>70</v>
      </c>
      <c r="C3" s="152" t="s">
        <v>334</v>
      </c>
      <c r="D3" s="153"/>
      <c r="E3" s="153"/>
      <c r="F3" s="153"/>
      <c r="G3" s="153"/>
      <c r="H3" s="154"/>
    </row>
    <row r="4" spans="1:11" x14ac:dyDescent="0.15">
      <c r="B4" s="44" t="s">
        <v>71</v>
      </c>
      <c r="C4" s="152" t="s">
        <v>335</v>
      </c>
      <c r="D4" s="153"/>
      <c r="E4" s="153"/>
      <c r="F4" s="153"/>
      <c r="G4" s="153"/>
      <c r="H4" s="154"/>
    </row>
    <row r="5" spans="1:11" ht="14.25" thickBot="1" x14ac:dyDescent="0.2">
      <c r="B5" s="45" t="s">
        <v>72</v>
      </c>
      <c r="C5" s="155" t="s">
        <v>73</v>
      </c>
      <c r="D5" s="156"/>
      <c r="E5" s="156"/>
      <c r="F5" s="156"/>
      <c r="G5" s="156"/>
      <c r="H5" s="157"/>
    </row>
    <row r="7" spans="1:11" x14ac:dyDescent="0.15">
      <c r="B7" s="46" t="s">
        <v>74</v>
      </c>
      <c r="C7" s="46"/>
    </row>
    <row r="9" spans="1:11" ht="25.5" x14ac:dyDescent="0.15">
      <c r="B9" s="148" t="s">
        <v>75</v>
      </c>
      <c r="C9" s="148"/>
    </row>
    <row r="10" spans="1:11" x14ac:dyDescent="0.15">
      <c r="A10" s="42" t="s">
        <v>76</v>
      </c>
      <c r="B10" s="42" t="s">
        <v>77</v>
      </c>
    </row>
    <row r="11" spans="1:11" x14ac:dyDescent="0.15">
      <c r="B11" s="46" t="s">
        <v>78</v>
      </c>
    </row>
    <row r="13" spans="1:11" ht="14.25" thickBot="1" x14ac:dyDescent="0.2">
      <c r="B13" s="2" t="s">
        <v>79</v>
      </c>
    </row>
    <row r="14" spans="1:11" ht="14.25" thickBot="1" x14ac:dyDescent="0.2">
      <c r="B14" s="47" t="s">
        <v>80</v>
      </c>
      <c r="C14" s="48">
        <v>1</v>
      </c>
      <c r="D14" s="48">
        <v>2</v>
      </c>
      <c r="E14" s="48">
        <v>3</v>
      </c>
      <c r="F14" s="48">
        <v>4</v>
      </c>
      <c r="G14" s="48">
        <v>5</v>
      </c>
      <c r="H14" s="48">
        <v>6</v>
      </c>
      <c r="I14" s="48">
        <v>7</v>
      </c>
      <c r="J14" s="48">
        <v>8</v>
      </c>
      <c r="K14" s="48" t="s">
        <v>81</v>
      </c>
    </row>
    <row r="16" spans="1:11" ht="14.25" thickBot="1" x14ac:dyDescent="0.2">
      <c r="B16" s="2" t="s">
        <v>82</v>
      </c>
    </row>
    <row r="17" spans="2:13" ht="14.25" thickBot="1" x14ac:dyDescent="0.2">
      <c r="B17" s="47" t="s">
        <v>80</v>
      </c>
      <c r="C17" s="48">
        <v>1</v>
      </c>
      <c r="D17" s="48">
        <v>2</v>
      </c>
      <c r="E17" s="48">
        <v>3</v>
      </c>
      <c r="F17" s="48">
        <v>4</v>
      </c>
      <c r="G17" s="48">
        <v>5</v>
      </c>
      <c r="H17" s="48">
        <v>6</v>
      </c>
      <c r="I17" s="48">
        <v>7</v>
      </c>
      <c r="J17" s="48">
        <v>8</v>
      </c>
      <c r="K17" s="48" t="s">
        <v>81</v>
      </c>
      <c r="L17" s="48" t="s">
        <v>81</v>
      </c>
    </row>
    <row r="19" spans="2:13" ht="14.25" thickBot="1" x14ac:dyDescent="0.2">
      <c r="B19" s="2" t="s">
        <v>83</v>
      </c>
    </row>
    <row r="20" spans="2:13" ht="14.25" thickBot="1" x14ac:dyDescent="0.2">
      <c r="B20" s="47" t="s">
        <v>80</v>
      </c>
      <c r="C20" s="48">
        <v>1</v>
      </c>
      <c r="D20" s="48">
        <v>2</v>
      </c>
      <c r="E20" s="48">
        <v>3</v>
      </c>
      <c r="F20" s="48">
        <v>4</v>
      </c>
      <c r="G20" s="48">
        <v>5</v>
      </c>
      <c r="H20" s="48">
        <v>6</v>
      </c>
      <c r="I20" s="48">
        <v>7</v>
      </c>
      <c r="J20" s="48">
        <v>8</v>
      </c>
      <c r="K20" s="48" t="s">
        <v>84</v>
      </c>
      <c r="L20" s="48" t="s">
        <v>81</v>
      </c>
    </row>
    <row r="21" spans="2:13" x14ac:dyDescent="0.1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2:13" x14ac:dyDescent="0.1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2:13" x14ac:dyDescent="0.15">
      <c r="B23" s="42" t="s">
        <v>85</v>
      </c>
    </row>
    <row r="24" spans="2:13" x14ac:dyDescent="0.15">
      <c r="B24" s="46" t="s">
        <v>223</v>
      </c>
    </row>
    <row r="26" spans="2:13" x14ac:dyDescent="0.15">
      <c r="B26" s="42" t="s">
        <v>86</v>
      </c>
    </row>
    <row r="27" spans="2:13" x14ac:dyDescent="0.15">
      <c r="B27" s="46" t="s">
        <v>222</v>
      </c>
    </row>
    <row r="28" spans="2:13" ht="14.25" thickBot="1" x14ac:dyDescent="0.2"/>
    <row r="29" spans="2:13" ht="25.5" thickTop="1" thickBot="1" x14ac:dyDescent="0.2">
      <c r="B29" s="50" t="s">
        <v>87</v>
      </c>
      <c r="C29" s="51" t="s">
        <v>88</v>
      </c>
      <c r="D29" s="52" t="s">
        <v>89</v>
      </c>
    </row>
    <row r="30" spans="2:13" ht="14.25" thickBot="1" x14ac:dyDescent="0.2">
      <c r="B30" s="53" t="s">
        <v>61</v>
      </c>
      <c r="C30" s="54">
        <v>3</v>
      </c>
      <c r="D30" s="55" t="s">
        <v>90</v>
      </c>
      <c r="E30" s="56"/>
    </row>
    <row r="31" spans="2:13" ht="14.25" thickBot="1" x14ac:dyDescent="0.2">
      <c r="B31" s="53" t="s">
        <v>62</v>
      </c>
      <c r="C31" s="54">
        <v>0</v>
      </c>
      <c r="D31" s="55" t="s">
        <v>91</v>
      </c>
      <c r="E31" s="56"/>
    </row>
    <row r="32" spans="2:13" ht="14.25" thickBot="1" x14ac:dyDescent="0.2">
      <c r="B32" s="53" t="s">
        <v>92</v>
      </c>
      <c r="C32" s="54">
        <v>1</v>
      </c>
      <c r="D32" s="57" t="s">
        <v>60</v>
      </c>
      <c r="E32" s="56"/>
    </row>
    <row r="33" spans="1:10" ht="14.25" thickBot="1" x14ac:dyDescent="0.2">
      <c r="B33" s="53" t="s">
        <v>3</v>
      </c>
      <c r="C33" s="54">
        <v>1</v>
      </c>
      <c r="D33" s="55" t="s">
        <v>90</v>
      </c>
      <c r="E33" s="58"/>
    </row>
    <row r="34" spans="1:10" ht="14.25" thickBot="1" x14ac:dyDescent="0.2">
      <c r="B34" s="53" t="s">
        <v>63</v>
      </c>
      <c r="C34" s="54">
        <v>1</v>
      </c>
      <c r="D34" s="55" t="s">
        <v>93</v>
      </c>
      <c r="E34" s="56"/>
    </row>
    <row r="35" spans="1:10" ht="14.25" thickBot="1" x14ac:dyDescent="0.2">
      <c r="B35" s="53" t="s">
        <v>243</v>
      </c>
      <c r="C35" s="54">
        <v>1</v>
      </c>
      <c r="D35" s="55" t="s">
        <v>244</v>
      </c>
      <c r="E35" s="56"/>
    </row>
    <row r="36" spans="1:10" ht="14.25" thickBot="1" x14ac:dyDescent="0.2">
      <c r="B36" s="53" t="s">
        <v>246</v>
      </c>
      <c r="C36" s="54">
        <v>1</v>
      </c>
      <c r="D36" s="55" t="s">
        <v>244</v>
      </c>
      <c r="E36" s="56"/>
    </row>
    <row r="37" spans="1:10" ht="14.25" thickBot="1" x14ac:dyDescent="0.2">
      <c r="B37" s="53" t="s">
        <v>94</v>
      </c>
      <c r="C37" s="54">
        <v>0</v>
      </c>
      <c r="D37" s="55" t="s">
        <v>95</v>
      </c>
      <c r="E37" s="56"/>
    </row>
    <row r="38" spans="1:10" ht="14.25" thickBot="1" x14ac:dyDescent="0.2">
      <c r="B38" s="53" t="s">
        <v>96</v>
      </c>
      <c r="C38" s="54">
        <v>3</v>
      </c>
      <c r="D38" s="55" t="s">
        <v>245</v>
      </c>
      <c r="E38" s="56"/>
    </row>
    <row r="42" spans="1:10" x14ac:dyDescent="0.15">
      <c r="A42" s="42" t="s">
        <v>97</v>
      </c>
      <c r="B42" s="59" t="s">
        <v>98</v>
      </c>
    </row>
    <row r="43" spans="1:10" x14ac:dyDescent="0.15">
      <c r="B43" s="60" t="s">
        <v>99</v>
      </c>
    </row>
    <row r="44" spans="1:10" x14ac:dyDescent="0.15">
      <c r="B44" s="60" t="s">
        <v>184</v>
      </c>
    </row>
    <row r="45" spans="1:10" ht="25.5" x14ac:dyDescent="0.15">
      <c r="B45" s="60" t="s">
        <v>185</v>
      </c>
    </row>
    <row r="46" spans="1:10" x14ac:dyDescent="0.15">
      <c r="B46" s="60"/>
    </row>
    <row r="47" spans="1:10" x14ac:dyDescent="0.15">
      <c r="B47" s="60" t="s">
        <v>101</v>
      </c>
    </row>
    <row r="48" spans="1:10" ht="14.25" thickBot="1" x14ac:dyDescent="0.2">
      <c r="B48" s="60" t="s">
        <v>102</v>
      </c>
      <c r="C48" s="61"/>
      <c r="D48" s="143" t="s">
        <v>103</v>
      </c>
      <c r="E48" s="143"/>
      <c r="F48" s="61"/>
      <c r="H48" s="60" t="s">
        <v>104</v>
      </c>
      <c r="I48" s="60"/>
      <c r="J48" s="60" t="s">
        <v>105</v>
      </c>
    </row>
    <row r="49" spans="2:11" ht="15" thickTop="1" thickBot="1" x14ac:dyDescent="0.2">
      <c r="B49" s="62" t="s">
        <v>106</v>
      </c>
      <c r="C49" s="63">
        <v>11</v>
      </c>
      <c r="D49" s="144" t="s">
        <v>106</v>
      </c>
      <c r="E49" s="145"/>
      <c r="F49" s="64">
        <v>11</v>
      </c>
      <c r="H49" s="65" t="s">
        <v>107</v>
      </c>
      <c r="I49" s="66">
        <v>0</v>
      </c>
      <c r="J49" s="67" t="s">
        <v>107</v>
      </c>
      <c r="K49" s="68">
        <v>0</v>
      </c>
    </row>
    <row r="50" spans="2:11" ht="14.25" thickBot="1" x14ac:dyDescent="0.2">
      <c r="B50" s="69" t="s">
        <v>108</v>
      </c>
      <c r="C50" s="70">
        <v>3</v>
      </c>
      <c r="D50" s="146" t="s">
        <v>108</v>
      </c>
      <c r="E50" s="147"/>
      <c r="F50" s="71">
        <v>3</v>
      </c>
      <c r="H50" s="72" t="s">
        <v>109</v>
      </c>
      <c r="I50" s="73" t="s">
        <v>110</v>
      </c>
      <c r="J50" s="74" t="s">
        <v>109</v>
      </c>
      <c r="K50" s="75" t="s">
        <v>110</v>
      </c>
    </row>
    <row r="51" spans="2:11" ht="14.25" thickBot="1" x14ac:dyDescent="0.2">
      <c r="B51" s="69" t="s">
        <v>111</v>
      </c>
      <c r="C51" s="70">
        <v>0</v>
      </c>
      <c r="D51" s="146" t="s">
        <v>112</v>
      </c>
      <c r="E51" s="147"/>
      <c r="F51" s="71">
        <v>6</v>
      </c>
      <c r="H51" s="72" t="s">
        <v>113</v>
      </c>
      <c r="I51" s="73">
        <v>0</v>
      </c>
      <c r="J51" s="74" t="s">
        <v>113</v>
      </c>
      <c r="K51" s="75">
        <v>0</v>
      </c>
    </row>
    <row r="52" spans="2:11" ht="14.25" thickBot="1" x14ac:dyDescent="0.2">
      <c r="B52" s="69" t="s">
        <v>114</v>
      </c>
      <c r="C52" s="70" t="s">
        <v>115</v>
      </c>
      <c r="D52" s="146" t="s">
        <v>116</v>
      </c>
      <c r="E52" s="147"/>
      <c r="F52" s="71">
        <v>2</v>
      </c>
      <c r="H52" s="72" t="s">
        <v>117</v>
      </c>
      <c r="I52" s="73">
        <v>0</v>
      </c>
      <c r="J52" s="74" t="s">
        <v>117</v>
      </c>
      <c r="K52" s="75">
        <v>0</v>
      </c>
    </row>
    <row r="53" spans="2:11" ht="30" customHeight="1" thickBot="1" x14ac:dyDescent="0.2">
      <c r="B53" s="69" t="s">
        <v>118</v>
      </c>
      <c r="C53" s="70">
        <v>0</v>
      </c>
      <c r="D53" s="146" t="s">
        <v>119</v>
      </c>
      <c r="E53" s="147"/>
      <c r="F53" s="71" t="s">
        <v>120</v>
      </c>
      <c r="H53" s="72" t="s">
        <v>121</v>
      </c>
      <c r="I53" s="73">
        <v>0</v>
      </c>
      <c r="J53" s="74" t="s">
        <v>121</v>
      </c>
      <c r="K53" s="75">
        <v>0</v>
      </c>
    </row>
    <row r="54" spans="2:11" ht="30" customHeight="1" thickBot="1" x14ac:dyDescent="0.2">
      <c r="B54" s="69" t="s">
        <v>122</v>
      </c>
      <c r="C54" s="70">
        <v>3</v>
      </c>
      <c r="D54" s="146" t="s">
        <v>123</v>
      </c>
      <c r="E54" s="147"/>
      <c r="F54" s="71">
        <v>2</v>
      </c>
      <c r="H54" s="72" t="s">
        <v>124</v>
      </c>
      <c r="I54" s="73">
        <v>6</v>
      </c>
      <c r="J54" s="74" t="s">
        <v>124</v>
      </c>
      <c r="K54" s="75">
        <v>9</v>
      </c>
    </row>
    <row r="55" spans="2:11" ht="30" customHeight="1" thickBot="1" x14ac:dyDescent="0.2">
      <c r="B55" s="76" t="s">
        <v>125</v>
      </c>
      <c r="C55" s="77" t="s">
        <v>126</v>
      </c>
      <c r="D55" s="146" t="s">
        <v>127</v>
      </c>
      <c r="E55" s="147"/>
      <c r="F55" s="71" t="s">
        <v>120</v>
      </c>
      <c r="H55" s="72" t="s">
        <v>128</v>
      </c>
      <c r="I55" s="73">
        <v>11</v>
      </c>
      <c r="J55" s="74" t="s">
        <v>128</v>
      </c>
      <c r="K55" s="75">
        <v>11</v>
      </c>
    </row>
    <row r="56" spans="2:11" ht="30" customHeight="1" thickBot="1" x14ac:dyDescent="0.2">
      <c r="B56" s="76" t="s">
        <v>129</v>
      </c>
      <c r="C56" s="77" t="s">
        <v>126</v>
      </c>
      <c r="D56" s="146" t="s">
        <v>130</v>
      </c>
      <c r="E56" s="147"/>
      <c r="F56" s="71">
        <v>2</v>
      </c>
      <c r="H56" s="72" t="s">
        <v>131</v>
      </c>
      <c r="I56" s="73">
        <v>3</v>
      </c>
      <c r="J56" s="74" t="s">
        <v>131</v>
      </c>
      <c r="K56" s="75">
        <v>3</v>
      </c>
    </row>
    <row r="57" spans="2:11" ht="30" customHeight="1" thickBot="1" x14ac:dyDescent="0.2">
      <c r="B57" s="76"/>
      <c r="C57" s="78"/>
      <c r="D57" s="146" t="s">
        <v>132</v>
      </c>
      <c r="E57" s="147"/>
      <c r="F57" s="71" t="s">
        <v>120</v>
      </c>
      <c r="H57" s="72" t="s">
        <v>133</v>
      </c>
      <c r="I57" s="73">
        <v>0</v>
      </c>
      <c r="J57" s="74" t="s">
        <v>134</v>
      </c>
      <c r="K57" s="75">
        <v>6</v>
      </c>
    </row>
    <row r="58" spans="2:11" ht="26.25" thickBot="1" x14ac:dyDescent="0.2">
      <c r="B58" s="79"/>
      <c r="C58" s="80"/>
      <c r="D58" s="139" t="s">
        <v>125</v>
      </c>
      <c r="E58" s="140"/>
      <c r="F58" s="81" t="s">
        <v>126</v>
      </c>
      <c r="H58" s="72" t="s">
        <v>135</v>
      </c>
      <c r="I58" s="73" t="s">
        <v>136</v>
      </c>
      <c r="J58" s="74" t="s">
        <v>137</v>
      </c>
      <c r="K58" s="75">
        <v>2</v>
      </c>
    </row>
    <row r="59" spans="2:11" ht="26.25" thickBot="1" x14ac:dyDescent="0.2">
      <c r="B59" s="82"/>
      <c r="C59" s="83"/>
      <c r="D59" s="141" t="s">
        <v>129</v>
      </c>
      <c r="E59" s="142"/>
      <c r="F59" s="84" t="s">
        <v>126</v>
      </c>
      <c r="H59" s="72" t="s">
        <v>138</v>
      </c>
      <c r="I59" s="73">
        <v>0</v>
      </c>
      <c r="J59" s="74" t="s">
        <v>139</v>
      </c>
      <c r="K59" s="75" t="s">
        <v>120</v>
      </c>
    </row>
    <row r="60" spans="2:11" ht="26.25" thickTop="1" x14ac:dyDescent="0.15">
      <c r="H60" s="72" t="s">
        <v>140</v>
      </c>
      <c r="I60" s="73">
        <v>3</v>
      </c>
      <c r="J60" s="74" t="s">
        <v>141</v>
      </c>
      <c r="K60" s="75">
        <v>2</v>
      </c>
    </row>
    <row r="61" spans="2:11" ht="25.5" x14ac:dyDescent="0.15">
      <c r="B61" s="46" t="s">
        <v>186</v>
      </c>
      <c r="H61" s="72"/>
      <c r="I61" s="73"/>
      <c r="J61" s="74" t="s">
        <v>142</v>
      </c>
      <c r="K61" s="75" t="s">
        <v>120</v>
      </c>
    </row>
    <row r="62" spans="2:11" ht="25.5" x14ac:dyDescent="0.15">
      <c r="H62" s="72"/>
      <c r="I62" s="73"/>
      <c r="J62" s="74" t="s">
        <v>143</v>
      </c>
      <c r="K62" s="75">
        <v>2</v>
      </c>
    </row>
    <row r="63" spans="2:11" ht="26.25" thickBot="1" x14ac:dyDescent="0.2">
      <c r="H63" s="85"/>
      <c r="I63" s="86"/>
      <c r="J63" s="87" t="s">
        <v>144</v>
      </c>
      <c r="K63" s="88" t="s">
        <v>120</v>
      </c>
    </row>
    <row r="66" spans="2:11" x14ac:dyDescent="0.15">
      <c r="B66" s="42" t="s">
        <v>145</v>
      </c>
    </row>
    <row r="67" spans="2:11" x14ac:dyDescent="0.15">
      <c r="B67" s="60" t="s">
        <v>99</v>
      </c>
    </row>
    <row r="68" spans="2:11" x14ac:dyDescent="0.15">
      <c r="B68" s="60" t="s">
        <v>146</v>
      </c>
    </row>
    <row r="69" spans="2:11" x14ac:dyDescent="0.15">
      <c r="B69" s="60"/>
    </row>
    <row r="70" spans="2:11" x14ac:dyDescent="0.15">
      <c r="B70" s="60" t="s">
        <v>101</v>
      </c>
    </row>
    <row r="71" spans="2:11" ht="14.25" thickBot="1" x14ac:dyDescent="0.2">
      <c r="B71" s="60" t="s">
        <v>102</v>
      </c>
      <c r="C71" s="61"/>
      <c r="D71" s="143" t="s">
        <v>103</v>
      </c>
      <c r="E71" s="143"/>
      <c r="F71" s="61"/>
      <c r="H71" s="60" t="s">
        <v>104</v>
      </c>
      <c r="I71" s="60"/>
      <c r="J71" s="60" t="s">
        <v>105</v>
      </c>
    </row>
    <row r="72" spans="2:11" ht="15" thickTop="1" thickBot="1" x14ac:dyDescent="0.2">
      <c r="B72" s="62" t="s">
        <v>106</v>
      </c>
      <c r="C72" s="63">
        <v>11</v>
      </c>
      <c r="D72" s="144" t="s">
        <v>106</v>
      </c>
      <c r="E72" s="145"/>
      <c r="F72" s="64">
        <v>11</v>
      </c>
      <c r="H72" s="65" t="s">
        <v>107</v>
      </c>
      <c r="I72" s="66">
        <v>0</v>
      </c>
      <c r="J72" s="67" t="s">
        <v>107</v>
      </c>
      <c r="K72" s="68">
        <v>0</v>
      </c>
    </row>
    <row r="73" spans="2:11" ht="14.25" thickBot="1" x14ac:dyDescent="0.2">
      <c r="B73" s="69" t="s">
        <v>108</v>
      </c>
      <c r="C73" s="70">
        <v>6</v>
      </c>
      <c r="D73" s="146" t="s">
        <v>108</v>
      </c>
      <c r="E73" s="147"/>
      <c r="F73" s="71">
        <v>6</v>
      </c>
      <c r="H73" s="72" t="s">
        <v>109</v>
      </c>
      <c r="I73" s="73" t="s">
        <v>147</v>
      </c>
      <c r="J73" s="74" t="s">
        <v>109</v>
      </c>
      <c r="K73" s="75" t="s">
        <v>147</v>
      </c>
    </row>
    <row r="74" spans="2:11" ht="14.25" thickBot="1" x14ac:dyDescent="0.2">
      <c r="B74" s="69" t="s">
        <v>111</v>
      </c>
      <c r="C74" s="70">
        <v>0</v>
      </c>
      <c r="D74" s="146" t="s">
        <v>148</v>
      </c>
      <c r="E74" s="147"/>
      <c r="F74" s="71">
        <v>0</v>
      </c>
      <c r="H74" s="72" t="s">
        <v>113</v>
      </c>
      <c r="I74" s="73">
        <v>0</v>
      </c>
      <c r="J74" s="74" t="s">
        <v>113</v>
      </c>
      <c r="K74" s="75">
        <v>0</v>
      </c>
    </row>
    <row r="75" spans="2:11" ht="14.25" thickBot="1" x14ac:dyDescent="0.2">
      <c r="B75" s="69" t="s">
        <v>114</v>
      </c>
      <c r="C75" s="70">
        <v>1</v>
      </c>
      <c r="D75" s="146" t="s">
        <v>149</v>
      </c>
      <c r="E75" s="147"/>
      <c r="F75" s="71">
        <v>1</v>
      </c>
      <c r="H75" s="72" t="s">
        <v>117</v>
      </c>
      <c r="I75" s="73">
        <v>0</v>
      </c>
      <c r="J75" s="74" t="s">
        <v>117</v>
      </c>
      <c r="K75" s="75">
        <v>0</v>
      </c>
    </row>
    <row r="76" spans="2:11" ht="14.25" thickBot="1" x14ac:dyDescent="0.2">
      <c r="B76" s="69" t="s">
        <v>150</v>
      </c>
      <c r="C76" s="70">
        <v>0</v>
      </c>
      <c r="D76" s="146" t="s">
        <v>150</v>
      </c>
      <c r="E76" s="147"/>
      <c r="F76" s="71">
        <v>0</v>
      </c>
      <c r="H76" s="72" t="s">
        <v>121</v>
      </c>
      <c r="I76" s="73">
        <v>0</v>
      </c>
      <c r="J76" s="74" t="s">
        <v>121</v>
      </c>
      <c r="K76" s="75">
        <v>0</v>
      </c>
    </row>
    <row r="77" spans="2:11" ht="14.25" thickBot="1" x14ac:dyDescent="0.2">
      <c r="B77" s="69" t="s">
        <v>122</v>
      </c>
      <c r="C77" s="70">
        <v>3</v>
      </c>
      <c r="D77" s="146" t="s">
        <v>151</v>
      </c>
      <c r="E77" s="147"/>
      <c r="F77" s="71">
        <v>3</v>
      </c>
      <c r="H77" s="72" t="s">
        <v>124</v>
      </c>
      <c r="I77" s="73">
        <v>6</v>
      </c>
      <c r="J77" s="74" t="s">
        <v>124</v>
      </c>
      <c r="K77" s="75">
        <v>6</v>
      </c>
    </row>
    <row r="78" spans="2:11" ht="14.25" thickBot="1" x14ac:dyDescent="0.2">
      <c r="B78" s="76" t="s">
        <v>125</v>
      </c>
      <c r="C78" s="77" t="s">
        <v>126</v>
      </c>
      <c r="D78" s="139" t="s">
        <v>125</v>
      </c>
      <c r="E78" s="140"/>
      <c r="F78" s="81" t="s">
        <v>126</v>
      </c>
      <c r="H78" s="72" t="s">
        <v>128</v>
      </c>
      <c r="I78" s="73">
        <v>11</v>
      </c>
      <c r="J78" s="74" t="s">
        <v>128</v>
      </c>
      <c r="K78" s="75">
        <v>11</v>
      </c>
    </row>
    <row r="79" spans="2:11" ht="14.25" thickBot="1" x14ac:dyDescent="0.2">
      <c r="B79" s="76" t="s">
        <v>129</v>
      </c>
      <c r="C79" s="77" t="s">
        <v>126</v>
      </c>
      <c r="D79" s="139" t="s">
        <v>152</v>
      </c>
      <c r="E79" s="140"/>
      <c r="F79" s="81" t="s">
        <v>126</v>
      </c>
      <c r="H79" s="72" t="s">
        <v>131</v>
      </c>
      <c r="I79" s="73">
        <v>6</v>
      </c>
      <c r="J79" s="74" t="s">
        <v>131</v>
      </c>
      <c r="K79" s="75">
        <v>6</v>
      </c>
    </row>
    <row r="80" spans="2:11" ht="14.25" thickBot="1" x14ac:dyDescent="0.2">
      <c r="B80" s="76"/>
      <c r="C80" s="77"/>
      <c r="D80" s="139"/>
      <c r="E80" s="140"/>
      <c r="F80" s="81"/>
      <c r="H80" s="72" t="s">
        <v>133</v>
      </c>
      <c r="I80" s="73">
        <v>0</v>
      </c>
      <c r="J80" s="72" t="s">
        <v>133</v>
      </c>
      <c r="K80" s="75">
        <v>0</v>
      </c>
    </row>
    <row r="81" spans="2:11" ht="14.25" thickBot="1" x14ac:dyDescent="0.2">
      <c r="B81" s="82"/>
      <c r="C81" s="83"/>
      <c r="D81" s="141"/>
      <c r="E81" s="142"/>
      <c r="F81" s="84"/>
      <c r="H81" s="72" t="s">
        <v>135</v>
      </c>
      <c r="I81" s="73">
        <v>1</v>
      </c>
      <c r="J81" s="72" t="s">
        <v>135</v>
      </c>
      <c r="K81" s="75">
        <v>1</v>
      </c>
    </row>
    <row r="82" spans="2:11" ht="14.25" thickTop="1" x14ac:dyDescent="0.15">
      <c r="H82" s="72" t="s">
        <v>138</v>
      </c>
      <c r="I82" s="73">
        <v>0</v>
      </c>
      <c r="J82" s="72" t="s">
        <v>138</v>
      </c>
      <c r="K82" s="75">
        <v>0</v>
      </c>
    </row>
    <row r="83" spans="2:11" x14ac:dyDescent="0.15">
      <c r="B83" s="2" t="s">
        <v>153</v>
      </c>
      <c r="H83" s="72" t="s">
        <v>140</v>
      </c>
      <c r="I83" s="73">
        <v>3</v>
      </c>
      <c r="J83" s="72" t="s">
        <v>140</v>
      </c>
      <c r="K83" s="75">
        <v>3</v>
      </c>
    </row>
    <row r="84" spans="2:11" x14ac:dyDescent="0.15">
      <c r="H84" s="72"/>
      <c r="I84" s="73"/>
      <c r="J84" s="74"/>
      <c r="K84" s="75"/>
    </row>
    <row r="88" spans="2:11" x14ac:dyDescent="0.15">
      <c r="B88" s="59" t="s">
        <v>154</v>
      </c>
    </row>
    <row r="89" spans="2:11" x14ac:dyDescent="0.15">
      <c r="B89" s="60" t="s">
        <v>155</v>
      </c>
    </row>
    <row r="90" spans="2:11" x14ac:dyDescent="0.15">
      <c r="B90" s="60" t="s">
        <v>100</v>
      </c>
    </row>
    <row r="91" spans="2:11" x14ac:dyDescent="0.15">
      <c r="B91" s="60" t="s">
        <v>156</v>
      </c>
    </row>
    <row r="93" spans="2:11" x14ac:dyDescent="0.15">
      <c r="B93" s="60" t="s">
        <v>101</v>
      </c>
    </row>
    <row r="94" spans="2:11" ht="14.25" thickBot="1" x14ac:dyDescent="0.2">
      <c r="B94" s="60" t="s">
        <v>102</v>
      </c>
      <c r="C94" s="61"/>
      <c r="D94" s="143" t="s">
        <v>103</v>
      </c>
      <c r="E94" s="143"/>
      <c r="F94" s="61"/>
      <c r="H94" s="60" t="s">
        <v>104</v>
      </c>
      <c r="I94" s="60"/>
      <c r="J94" s="60" t="s">
        <v>105</v>
      </c>
    </row>
    <row r="95" spans="2:11" ht="15" thickTop="1" thickBot="1" x14ac:dyDescent="0.2">
      <c r="B95" s="62" t="s">
        <v>106</v>
      </c>
      <c r="C95" s="63">
        <v>11</v>
      </c>
      <c r="D95" s="144" t="s">
        <v>106</v>
      </c>
      <c r="E95" s="145"/>
      <c r="F95" s="64">
        <v>11</v>
      </c>
      <c r="H95" s="65" t="s">
        <v>107</v>
      </c>
      <c r="I95" s="66">
        <v>0</v>
      </c>
      <c r="J95" s="67" t="s">
        <v>107</v>
      </c>
      <c r="K95" s="68">
        <v>0</v>
      </c>
    </row>
    <row r="96" spans="2:11" ht="14.25" thickBot="1" x14ac:dyDescent="0.2">
      <c r="B96" s="69" t="s">
        <v>108</v>
      </c>
      <c r="C96" s="70">
        <v>10</v>
      </c>
      <c r="D96" s="146" t="s">
        <v>108</v>
      </c>
      <c r="E96" s="147"/>
      <c r="F96" s="71">
        <v>10</v>
      </c>
      <c r="H96" s="72" t="s">
        <v>109</v>
      </c>
      <c r="I96" s="73" t="s">
        <v>157</v>
      </c>
      <c r="J96" s="74" t="s">
        <v>109</v>
      </c>
      <c r="K96" s="75" t="s">
        <v>157</v>
      </c>
    </row>
    <row r="97" spans="2:11" ht="14.25" thickBot="1" x14ac:dyDescent="0.2">
      <c r="B97" s="69" t="s">
        <v>158</v>
      </c>
      <c r="C97" s="70">
        <v>0</v>
      </c>
      <c r="D97" s="146" t="s">
        <v>159</v>
      </c>
      <c r="E97" s="147"/>
      <c r="F97" s="71">
        <v>0</v>
      </c>
      <c r="H97" s="72" t="s">
        <v>113</v>
      </c>
      <c r="I97" s="73">
        <v>0</v>
      </c>
      <c r="J97" s="74" t="s">
        <v>113</v>
      </c>
      <c r="K97" s="75">
        <v>0</v>
      </c>
    </row>
    <row r="98" spans="2:11" ht="14.25" thickBot="1" x14ac:dyDescent="0.2">
      <c r="B98" s="69" t="s">
        <v>160</v>
      </c>
      <c r="C98" s="70">
        <v>1</v>
      </c>
      <c r="D98" s="146" t="s">
        <v>161</v>
      </c>
      <c r="E98" s="147"/>
      <c r="F98" s="71">
        <v>1</v>
      </c>
      <c r="H98" s="72" t="s">
        <v>117</v>
      </c>
      <c r="I98" s="73">
        <v>0</v>
      </c>
      <c r="J98" s="74" t="s">
        <v>117</v>
      </c>
      <c r="K98" s="75">
        <v>0</v>
      </c>
    </row>
    <row r="99" spans="2:11" ht="14.25" thickBot="1" x14ac:dyDescent="0.2">
      <c r="B99" s="69" t="s">
        <v>150</v>
      </c>
      <c r="C99" s="70">
        <v>0</v>
      </c>
      <c r="D99" s="146" t="s">
        <v>150</v>
      </c>
      <c r="E99" s="147"/>
      <c r="F99" s="71">
        <v>0</v>
      </c>
      <c r="H99" s="72" t="s">
        <v>121</v>
      </c>
      <c r="I99" s="73">
        <v>0</v>
      </c>
      <c r="J99" s="74" t="s">
        <v>121</v>
      </c>
      <c r="K99" s="75">
        <v>0</v>
      </c>
    </row>
    <row r="100" spans="2:11" ht="14.25" thickBot="1" x14ac:dyDescent="0.2">
      <c r="B100" s="69" t="s">
        <v>151</v>
      </c>
      <c r="C100" s="70">
        <v>2</v>
      </c>
      <c r="D100" s="146" t="s">
        <v>151</v>
      </c>
      <c r="E100" s="147"/>
      <c r="F100" s="71">
        <v>2</v>
      </c>
      <c r="H100" s="72" t="s">
        <v>124</v>
      </c>
      <c r="I100" s="73" t="s">
        <v>162</v>
      </c>
      <c r="J100" s="74" t="s">
        <v>124</v>
      </c>
      <c r="K100" s="75">
        <v>6</v>
      </c>
    </row>
    <row r="101" spans="2:11" ht="14.25" thickBot="1" x14ac:dyDescent="0.2">
      <c r="B101" s="69" t="s">
        <v>163</v>
      </c>
      <c r="C101" s="70">
        <v>4</v>
      </c>
      <c r="D101" s="139" t="s">
        <v>125</v>
      </c>
      <c r="E101" s="140"/>
      <c r="F101" s="81" t="s">
        <v>126</v>
      </c>
      <c r="H101" s="72" t="s">
        <v>128</v>
      </c>
      <c r="I101" s="73">
        <v>11</v>
      </c>
      <c r="J101" s="74" t="s">
        <v>128</v>
      </c>
      <c r="K101" s="75">
        <v>11</v>
      </c>
    </row>
    <row r="102" spans="2:11" ht="14.25" thickBot="1" x14ac:dyDescent="0.2">
      <c r="B102" s="69" t="s">
        <v>164</v>
      </c>
      <c r="C102" s="70">
        <v>0</v>
      </c>
      <c r="D102" s="139" t="s">
        <v>152</v>
      </c>
      <c r="E102" s="140"/>
      <c r="F102" s="81" t="s">
        <v>126</v>
      </c>
      <c r="H102" s="72" t="s">
        <v>131</v>
      </c>
      <c r="I102" s="73">
        <v>10</v>
      </c>
      <c r="J102" s="74" t="s">
        <v>131</v>
      </c>
      <c r="K102" s="75">
        <v>10</v>
      </c>
    </row>
    <row r="103" spans="2:11" ht="14.25" thickBot="1" x14ac:dyDescent="0.2">
      <c r="B103" s="69" t="s">
        <v>165</v>
      </c>
      <c r="C103" s="70" t="s">
        <v>166</v>
      </c>
      <c r="D103" s="139"/>
      <c r="E103" s="140"/>
      <c r="F103" s="81"/>
      <c r="H103" s="72" t="s">
        <v>133</v>
      </c>
      <c r="I103" s="73">
        <v>0</v>
      </c>
      <c r="J103" s="72" t="s">
        <v>133</v>
      </c>
      <c r="K103" s="73">
        <v>0</v>
      </c>
    </row>
    <row r="104" spans="2:11" ht="14.25" thickBot="1" x14ac:dyDescent="0.2">
      <c r="B104" s="69" t="s">
        <v>164</v>
      </c>
      <c r="C104" s="70">
        <v>1</v>
      </c>
      <c r="D104" s="139"/>
      <c r="E104" s="140"/>
      <c r="F104" s="81"/>
      <c r="H104" s="72" t="s">
        <v>135</v>
      </c>
      <c r="I104" s="73">
        <v>1</v>
      </c>
      <c r="J104" s="72" t="s">
        <v>135</v>
      </c>
      <c r="K104" s="73">
        <v>1</v>
      </c>
    </row>
    <row r="105" spans="2:11" ht="14.25" thickBot="1" x14ac:dyDescent="0.2">
      <c r="B105" s="69" t="s">
        <v>165</v>
      </c>
      <c r="C105" s="70">
        <v>2</v>
      </c>
      <c r="D105" s="139"/>
      <c r="E105" s="140"/>
      <c r="F105" s="81"/>
      <c r="H105" s="72" t="s">
        <v>138</v>
      </c>
      <c r="I105" s="73">
        <v>0</v>
      </c>
      <c r="J105" s="72" t="s">
        <v>138</v>
      </c>
      <c r="K105" s="73">
        <v>0</v>
      </c>
    </row>
    <row r="106" spans="2:11" ht="14.25" thickBot="1" x14ac:dyDescent="0.2">
      <c r="B106" s="76" t="s">
        <v>167</v>
      </c>
      <c r="C106" s="77" t="s">
        <v>126</v>
      </c>
      <c r="D106" s="139"/>
      <c r="E106" s="140"/>
      <c r="F106" s="81"/>
      <c r="H106" s="72" t="s">
        <v>140</v>
      </c>
      <c r="I106" s="73">
        <v>2</v>
      </c>
      <c r="J106" s="72" t="s">
        <v>140</v>
      </c>
      <c r="K106" s="73">
        <v>2</v>
      </c>
    </row>
    <row r="107" spans="2:11" ht="14.25" thickBot="1" x14ac:dyDescent="0.2">
      <c r="B107" s="76" t="s">
        <v>129</v>
      </c>
      <c r="C107" s="77" t="s">
        <v>126</v>
      </c>
      <c r="D107" s="139"/>
      <c r="E107" s="140"/>
      <c r="F107" s="81"/>
      <c r="H107" s="72" t="s">
        <v>163</v>
      </c>
      <c r="I107" s="73">
        <v>4</v>
      </c>
      <c r="J107" s="72"/>
      <c r="K107" s="73"/>
    </row>
    <row r="108" spans="2:11" ht="14.25" thickBot="1" x14ac:dyDescent="0.2">
      <c r="B108" s="82"/>
      <c r="C108" s="83"/>
      <c r="D108" s="141"/>
      <c r="E108" s="142"/>
      <c r="F108" s="84"/>
      <c r="H108" s="72" t="s">
        <v>164</v>
      </c>
      <c r="I108" s="73">
        <v>0</v>
      </c>
      <c r="J108" s="74"/>
      <c r="K108" s="75"/>
    </row>
    <row r="109" spans="2:11" ht="14.25" thickTop="1" x14ac:dyDescent="0.15">
      <c r="B109" s="89"/>
      <c r="C109" s="90"/>
      <c r="D109" s="91"/>
      <c r="E109" s="91"/>
      <c r="F109" s="90"/>
      <c r="H109" s="72" t="s">
        <v>165</v>
      </c>
      <c r="I109" s="73" t="s">
        <v>168</v>
      </c>
      <c r="J109" s="74"/>
      <c r="K109" s="75"/>
    </row>
    <row r="110" spans="2:11" x14ac:dyDescent="0.15">
      <c r="B110" s="89"/>
      <c r="C110" s="90"/>
      <c r="D110" s="91"/>
      <c r="E110" s="91"/>
      <c r="F110" s="90"/>
      <c r="H110" s="72" t="s">
        <v>164</v>
      </c>
      <c r="I110" s="73">
        <v>1</v>
      </c>
      <c r="J110" s="74"/>
      <c r="K110" s="75"/>
    </row>
    <row r="111" spans="2:11" ht="14.25" thickBot="1" x14ac:dyDescent="0.2">
      <c r="H111" s="85" t="s">
        <v>165</v>
      </c>
      <c r="I111" s="86">
        <v>2</v>
      </c>
      <c r="J111" s="87"/>
      <c r="K111" s="88"/>
    </row>
    <row r="112" spans="2:11" x14ac:dyDescent="0.15">
      <c r="B112" s="60" t="s">
        <v>169</v>
      </c>
    </row>
    <row r="117" spans="2:6" x14ac:dyDescent="0.15">
      <c r="B117" s="59" t="s">
        <v>170</v>
      </c>
    </row>
    <row r="118" spans="2:6" x14ac:dyDescent="0.15">
      <c r="B118" s="46" t="s">
        <v>171</v>
      </c>
    </row>
    <row r="119" spans="2:6" x14ac:dyDescent="0.15">
      <c r="B119" s="60" t="s">
        <v>172</v>
      </c>
    </row>
    <row r="120" spans="2:6" x14ac:dyDescent="0.15">
      <c r="B120" s="92" t="s">
        <v>173</v>
      </c>
    </row>
    <row r="121" spans="2:6" x14ac:dyDescent="0.15">
      <c r="B121" s="92" t="s">
        <v>174</v>
      </c>
    </row>
    <row r="122" spans="2:6" x14ac:dyDescent="0.15">
      <c r="B122" s="92" t="s">
        <v>175</v>
      </c>
    </row>
    <row r="123" spans="2:6" x14ac:dyDescent="0.15">
      <c r="B123" s="92" t="s">
        <v>176</v>
      </c>
    </row>
    <row r="124" spans="2:6" x14ac:dyDescent="0.15">
      <c r="B124" s="92" t="s">
        <v>177</v>
      </c>
    </row>
    <row r="125" spans="2:6" x14ac:dyDescent="0.15">
      <c r="B125" s="92" t="s">
        <v>178</v>
      </c>
    </row>
    <row r="127" spans="2:6" x14ac:dyDescent="0.15">
      <c r="B127" s="60" t="s">
        <v>101</v>
      </c>
    </row>
    <row r="128" spans="2:6" ht="14.25" thickBot="1" x14ac:dyDescent="0.2">
      <c r="B128" s="60" t="s">
        <v>102</v>
      </c>
      <c r="C128" s="61"/>
      <c r="D128" s="143" t="s">
        <v>179</v>
      </c>
      <c r="E128" s="143"/>
      <c r="F128" s="61"/>
    </row>
    <row r="129" spans="2:6" ht="15" thickTop="1" thickBot="1" x14ac:dyDescent="0.2">
      <c r="B129" s="62" t="s">
        <v>106</v>
      </c>
      <c r="C129" s="63">
        <v>11</v>
      </c>
      <c r="D129" s="144" t="s">
        <v>106</v>
      </c>
      <c r="E129" s="145"/>
      <c r="F129" s="64">
        <v>11</v>
      </c>
    </row>
    <row r="130" spans="2:6" ht="14.25" thickBot="1" x14ac:dyDescent="0.2">
      <c r="B130" s="69" t="s">
        <v>108</v>
      </c>
      <c r="C130" s="70">
        <v>6</v>
      </c>
      <c r="D130" s="146" t="s">
        <v>108</v>
      </c>
      <c r="E130" s="147"/>
      <c r="F130" s="71">
        <v>86</v>
      </c>
    </row>
    <row r="131" spans="2:6" ht="14.25" thickBot="1" x14ac:dyDescent="0.2">
      <c r="B131" s="69" t="s">
        <v>158</v>
      </c>
      <c r="C131" s="70">
        <v>0</v>
      </c>
      <c r="D131" s="146" t="s">
        <v>180</v>
      </c>
      <c r="E131" s="147"/>
      <c r="F131" s="71">
        <v>2</v>
      </c>
    </row>
    <row r="132" spans="2:6" ht="14.25" thickBot="1" x14ac:dyDescent="0.2">
      <c r="B132" s="69" t="s">
        <v>160</v>
      </c>
      <c r="C132" s="70">
        <v>1</v>
      </c>
      <c r="D132" s="139" t="s">
        <v>125</v>
      </c>
      <c r="E132" s="140"/>
      <c r="F132" s="81" t="s">
        <v>126</v>
      </c>
    </row>
    <row r="133" spans="2:6" ht="14.25" thickBot="1" x14ac:dyDescent="0.2">
      <c r="B133" s="69" t="s">
        <v>150</v>
      </c>
      <c r="C133" s="70">
        <v>0</v>
      </c>
      <c r="D133" s="139" t="s">
        <v>152</v>
      </c>
      <c r="E133" s="140"/>
      <c r="F133" s="81" t="s">
        <v>126</v>
      </c>
    </row>
    <row r="134" spans="2:6" ht="14.25" thickBot="1" x14ac:dyDescent="0.2">
      <c r="B134" s="69" t="s">
        <v>151</v>
      </c>
      <c r="C134" s="70">
        <v>2</v>
      </c>
      <c r="D134" s="139"/>
      <c r="E134" s="140"/>
      <c r="F134" s="81"/>
    </row>
    <row r="135" spans="2:6" ht="14.25" thickBot="1" x14ac:dyDescent="0.2">
      <c r="B135" s="69" t="s">
        <v>163</v>
      </c>
      <c r="C135" s="70">
        <v>4</v>
      </c>
      <c r="D135" s="139"/>
      <c r="E135" s="140"/>
      <c r="F135" s="81"/>
    </row>
    <row r="136" spans="2:6" ht="14.25" thickBot="1" x14ac:dyDescent="0.2">
      <c r="B136" s="69" t="s">
        <v>164</v>
      </c>
      <c r="C136" s="70">
        <v>0</v>
      </c>
      <c r="D136" s="139"/>
      <c r="E136" s="140"/>
      <c r="F136" s="81"/>
    </row>
    <row r="137" spans="2:6" ht="14.25" thickBot="1" x14ac:dyDescent="0.2">
      <c r="B137" s="69" t="s">
        <v>165</v>
      </c>
      <c r="C137" s="70" t="s">
        <v>166</v>
      </c>
      <c r="D137" s="139"/>
      <c r="E137" s="140"/>
      <c r="F137" s="81"/>
    </row>
    <row r="138" spans="2:6" ht="14.25" thickBot="1" x14ac:dyDescent="0.2">
      <c r="B138" s="69" t="s">
        <v>164</v>
      </c>
      <c r="C138" s="70">
        <v>1</v>
      </c>
      <c r="D138" s="139"/>
      <c r="E138" s="140"/>
      <c r="F138" s="81"/>
    </row>
    <row r="139" spans="2:6" ht="14.25" thickBot="1" x14ac:dyDescent="0.2">
      <c r="B139" s="69" t="s">
        <v>165</v>
      </c>
      <c r="C139" s="70">
        <v>2</v>
      </c>
      <c r="D139" s="139"/>
      <c r="E139" s="140"/>
      <c r="F139" s="81"/>
    </row>
    <row r="140" spans="2:6" ht="14.25" thickBot="1" x14ac:dyDescent="0.2">
      <c r="B140" s="76" t="s">
        <v>167</v>
      </c>
      <c r="C140" s="77" t="s">
        <v>126</v>
      </c>
      <c r="D140" s="139"/>
      <c r="E140" s="140"/>
      <c r="F140" s="81"/>
    </row>
    <row r="141" spans="2:6" ht="14.25" thickBot="1" x14ac:dyDescent="0.2">
      <c r="B141" s="76" t="s">
        <v>129</v>
      </c>
      <c r="C141" s="77" t="s">
        <v>126</v>
      </c>
      <c r="D141" s="139"/>
      <c r="E141" s="140"/>
      <c r="F141" s="81"/>
    </row>
    <row r="142" spans="2:6" ht="14.25" thickBot="1" x14ac:dyDescent="0.2">
      <c r="B142" s="82"/>
      <c r="C142" s="83"/>
      <c r="D142" s="141"/>
      <c r="E142" s="142"/>
      <c r="F142" s="84"/>
    </row>
    <row r="143" spans="2:6" ht="14.25" thickTop="1" x14ac:dyDescent="0.15"/>
    <row r="147" spans="1:2" x14ac:dyDescent="0.15">
      <c r="A147" s="42" t="s">
        <v>181</v>
      </c>
      <c r="B147" s="46" t="s">
        <v>182</v>
      </c>
    </row>
    <row r="148" spans="1:2" x14ac:dyDescent="0.15">
      <c r="B148" s="46" t="s">
        <v>183</v>
      </c>
    </row>
  </sheetData>
  <mergeCells count="59">
    <mergeCell ref="B9:C9"/>
    <mergeCell ref="B1:C1"/>
    <mergeCell ref="C2:H2"/>
    <mergeCell ref="C3:H3"/>
    <mergeCell ref="C4:H4"/>
    <mergeCell ref="C5:H5"/>
    <mergeCell ref="D59:E59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94:E94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106:E106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37:E137"/>
    <mergeCell ref="D107:E107"/>
    <mergeCell ref="D108:E108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8:E138"/>
    <mergeCell ref="D139:E139"/>
    <mergeCell ref="D140:E140"/>
    <mergeCell ref="D141:E141"/>
    <mergeCell ref="D142:E14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CT434"/>
  <sheetViews>
    <sheetView tabSelected="1" workbookViewId="0">
      <selection activeCell="D70" sqref="D70"/>
    </sheetView>
  </sheetViews>
  <sheetFormatPr defaultRowHeight="13.5" x14ac:dyDescent="0.15"/>
  <cols>
    <col min="1" max="1" width="16" customWidth="1"/>
    <col min="2" max="2" width="17.375" customWidth="1"/>
    <col min="3" max="3" width="26.375" customWidth="1"/>
    <col min="4" max="4" width="8.25" customWidth="1"/>
    <col min="5" max="5" width="11.75" customWidth="1"/>
    <col min="6" max="6" width="78.5" customWidth="1"/>
  </cols>
  <sheetData>
    <row r="1" spans="1:98" x14ac:dyDescent="0.15">
      <c r="A1" s="4"/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x14ac:dyDescent="0.15">
      <c r="A2" s="158" t="s">
        <v>9</v>
      </c>
      <c r="B2" s="161" t="s">
        <v>204</v>
      </c>
      <c r="C2" s="6" t="s">
        <v>10</v>
      </c>
      <c r="D2" s="7">
        <v>410001</v>
      </c>
      <c r="E2" s="8" t="str">
        <f>REPT(0,4-LEN(DEC2HEX(D2-400001)))&amp;DEC2HEX(D2-400001)&amp;"H"</f>
        <v>2710H</v>
      </c>
      <c r="F2" s="9" t="s">
        <v>204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</row>
    <row r="3" spans="1:98" x14ac:dyDescent="0.15">
      <c r="A3" s="159"/>
      <c r="B3" s="164"/>
      <c r="C3" s="6" t="s">
        <v>12</v>
      </c>
      <c r="D3" s="7">
        <f>D2+1</f>
        <v>410002</v>
      </c>
      <c r="E3" s="8" t="str">
        <f t="shared" ref="E3:E67" si="0">REPT(0,4-LEN(DEC2HEX(D3-400001)))&amp;DEC2HEX(D3-400001)&amp;"H"</f>
        <v>2711H</v>
      </c>
      <c r="F3" s="10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8" x14ac:dyDescent="0.15">
      <c r="A4" s="159"/>
      <c r="B4" s="164"/>
      <c r="C4" s="6" t="s">
        <v>11</v>
      </c>
      <c r="D4" s="7">
        <f>D3+1</f>
        <v>410003</v>
      </c>
      <c r="E4" s="8" t="str">
        <f t="shared" si="0"/>
        <v>2712H</v>
      </c>
      <c r="F4" s="1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spans="1:98" x14ac:dyDescent="0.15">
      <c r="A5" s="159"/>
      <c r="B5" s="11" t="s">
        <v>39</v>
      </c>
      <c r="C5" s="3" t="s">
        <v>40</v>
      </c>
      <c r="D5" s="7">
        <f>D4+1</f>
        <v>410004</v>
      </c>
      <c r="E5" s="8" t="str">
        <f t="shared" si="0"/>
        <v>2713H</v>
      </c>
      <c r="F5" s="13" t="s">
        <v>205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 x14ac:dyDescent="0.15">
      <c r="A6" s="159"/>
      <c r="B6" s="14">
        <v>600</v>
      </c>
      <c r="C6" s="3" t="s">
        <v>13</v>
      </c>
      <c r="D6" s="7">
        <f>D5+1</f>
        <v>410005</v>
      </c>
      <c r="E6" s="8" t="str">
        <f t="shared" si="0"/>
        <v>2714H</v>
      </c>
      <c r="F6" s="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 x14ac:dyDescent="0.15">
      <c r="A7" s="159"/>
      <c r="B7" s="29"/>
      <c r="C7" s="3" t="s">
        <v>14</v>
      </c>
      <c r="D7" s="7">
        <f>D6+1</f>
        <v>410006</v>
      </c>
      <c r="E7" s="8" t="str">
        <f t="shared" si="0"/>
        <v>2715H</v>
      </c>
      <c r="F7" s="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 x14ac:dyDescent="0.15">
      <c r="A8" s="159"/>
      <c r="B8" s="29"/>
      <c r="C8" s="15" t="s">
        <v>41</v>
      </c>
      <c r="D8" s="16" t="s">
        <v>41</v>
      </c>
      <c r="E8" s="8"/>
      <c r="F8" s="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 x14ac:dyDescent="0.15">
      <c r="A9" s="160"/>
      <c r="B9" s="29"/>
      <c r="C9" s="3" t="str">
        <f>"单体电压"&amp;TEXT(B6,"000")&amp;"#"</f>
        <v>单体电压600#</v>
      </c>
      <c r="D9" s="7">
        <f>D5+B6-1</f>
        <v>410603</v>
      </c>
      <c r="E9" s="8" t="str">
        <f t="shared" si="0"/>
        <v>296AH</v>
      </c>
      <c r="F9" s="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 x14ac:dyDescent="0.15">
      <c r="A10" s="158" t="s">
        <v>191</v>
      </c>
      <c r="B10" s="161" t="s">
        <v>207</v>
      </c>
      <c r="C10" s="6" t="s">
        <v>15</v>
      </c>
      <c r="D10" s="7">
        <f t="shared" ref="D10:D15" si="1">D9+1</f>
        <v>410604</v>
      </c>
      <c r="E10" s="8" t="str">
        <f t="shared" si="0"/>
        <v>296BH</v>
      </c>
      <c r="F10" s="9" t="s">
        <v>207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 x14ac:dyDescent="0.15">
      <c r="A11" s="159"/>
      <c r="B11" s="162"/>
      <c r="C11" s="6" t="s">
        <v>12</v>
      </c>
      <c r="D11" s="7">
        <f t="shared" si="1"/>
        <v>410605</v>
      </c>
      <c r="E11" s="8" t="str">
        <f t="shared" si="0"/>
        <v>296CH</v>
      </c>
      <c r="F11" s="1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 x14ac:dyDescent="0.15">
      <c r="A12" s="159"/>
      <c r="B12" s="163"/>
      <c r="C12" s="6" t="s">
        <v>11</v>
      </c>
      <c r="D12" s="7">
        <f t="shared" si="1"/>
        <v>410606</v>
      </c>
      <c r="E12" s="8" t="str">
        <f t="shared" si="0"/>
        <v>296DH</v>
      </c>
      <c r="F12" s="10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 x14ac:dyDescent="0.15">
      <c r="A13" s="159"/>
      <c r="B13" s="11" t="s">
        <v>25</v>
      </c>
      <c r="C13" s="3" t="s">
        <v>26</v>
      </c>
      <c r="D13" s="7">
        <f t="shared" si="1"/>
        <v>410607</v>
      </c>
      <c r="E13" s="8" t="str">
        <f t="shared" si="0"/>
        <v>296EH</v>
      </c>
      <c r="F13" s="15" t="s">
        <v>206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 x14ac:dyDescent="0.15">
      <c r="A14" s="159"/>
      <c r="B14" s="17">
        <f>B6</f>
        <v>600</v>
      </c>
      <c r="C14" s="3" t="s">
        <v>16</v>
      </c>
      <c r="D14" s="7">
        <f t="shared" si="1"/>
        <v>410608</v>
      </c>
      <c r="E14" s="8" t="str">
        <f t="shared" si="0"/>
        <v>296FH</v>
      </c>
      <c r="F14" s="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 x14ac:dyDescent="0.15">
      <c r="A15" s="159"/>
      <c r="B15" s="29"/>
      <c r="C15" s="3" t="s">
        <v>17</v>
      </c>
      <c r="D15" s="7">
        <f t="shared" si="1"/>
        <v>410609</v>
      </c>
      <c r="E15" s="8" t="str">
        <f t="shared" si="0"/>
        <v>2970H</v>
      </c>
      <c r="F15" s="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 x14ac:dyDescent="0.15">
      <c r="A16" s="159"/>
      <c r="B16" s="29"/>
      <c r="C16" s="15" t="s">
        <v>1</v>
      </c>
      <c r="D16" s="16" t="s">
        <v>1</v>
      </c>
      <c r="E16" s="8"/>
      <c r="F16" s="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 x14ac:dyDescent="0.15">
      <c r="A17" s="160"/>
      <c r="B17" s="29"/>
      <c r="C17" s="18" t="str">
        <f>"单体内阻"&amp;TEXT(B14,"000")&amp;"#"</f>
        <v>单体内阻600#</v>
      </c>
      <c r="D17" s="19">
        <f>D13+B14-1</f>
        <v>411206</v>
      </c>
      <c r="E17" s="8" t="str">
        <f t="shared" si="0"/>
        <v>2BC5H</v>
      </c>
      <c r="F17" s="18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 ht="15" customHeight="1" x14ac:dyDescent="0.15">
      <c r="A18" s="158" t="s">
        <v>27</v>
      </c>
      <c r="B18" s="165" t="s">
        <v>208</v>
      </c>
      <c r="C18" s="6" t="s">
        <v>28</v>
      </c>
      <c r="D18" s="19">
        <f t="shared" ref="D18:D23" si="2">D17+1</f>
        <v>411207</v>
      </c>
      <c r="E18" s="8" t="str">
        <f t="shared" si="0"/>
        <v>2BC6H</v>
      </c>
      <c r="F18" s="9" t="s">
        <v>208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 x14ac:dyDescent="0.15">
      <c r="A19" s="159"/>
      <c r="B19" s="166"/>
      <c r="C19" s="6" t="s">
        <v>12</v>
      </c>
      <c r="D19" s="7">
        <f t="shared" si="2"/>
        <v>411208</v>
      </c>
      <c r="E19" s="8" t="str">
        <f t="shared" si="0"/>
        <v>2BC7H</v>
      </c>
      <c r="F19" s="10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 x14ac:dyDescent="0.15">
      <c r="A20" s="159"/>
      <c r="B20" s="166"/>
      <c r="C20" s="6" t="s">
        <v>11</v>
      </c>
      <c r="D20" s="7">
        <f t="shared" si="2"/>
        <v>411209</v>
      </c>
      <c r="E20" s="8" t="str">
        <f t="shared" si="0"/>
        <v>2BC8H</v>
      </c>
      <c r="F20" s="10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 x14ac:dyDescent="0.15">
      <c r="A21" s="159"/>
      <c r="B21" s="20" t="s">
        <v>2</v>
      </c>
      <c r="C21" s="21" t="s">
        <v>29</v>
      </c>
      <c r="D21" s="7">
        <f t="shared" si="2"/>
        <v>411210</v>
      </c>
      <c r="E21" s="8" t="str">
        <f t="shared" si="0"/>
        <v>2BC9H</v>
      </c>
      <c r="F21" s="28" t="s">
        <v>224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 x14ac:dyDescent="0.15">
      <c r="A22" s="159"/>
      <c r="B22" s="14">
        <f>B6</f>
        <v>600</v>
      </c>
      <c r="C22" s="15" t="s">
        <v>30</v>
      </c>
      <c r="D22" s="12">
        <f t="shared" si="2"/>
        <v>411211</v>
      </c>
      <c r="E22" s="8" t="str">
        <f t="shared" si="0"/>
        <v>2BCAH</v>
      </c>
      <c r="F22" s="3" t="s">
        <v>225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 x14ac:dyDescent="0.15">
      <c r="A23" s="159"/>
      <c r="B23" s="29"/>
      <c r="C23" s="15" t="s">
        <v>31</v>
      </c>
      <c r="D23" s="12">
        <f t="shared" si="2"/>
        <v>411212</v>
      </c>
      <c r="E23" s="8" t="str">
        <f t="shared" si="0"/>
        <v>2BCBH</v>
      </c>
      <c r="F23" s="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 x14ac:dyDescent="0.15">
      <c r="A24" s="159"/>
      <c r="B24" s="29"/>
      <c r="C24" s="15" t="s">
        <v>1</v>
      </c>
      <c r="D24" s="16" t="s">
        <v>1</v>
      </c>
      <c r="E24" s="8"/>
      <c r="F24" s="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 x14ac:dyDescent="0.15">
      <c r="A25" s="160"/>
      <c r="B25" s="29"/>
      <c r="C25" s="18" t="str">
        <f>"电池温度"&amp;TEXT(B22,"000")&amp;"#"</f>
        <v>电池温度600#</v>
      </c>
      <c r="D25" s="19">
        <f>D21+B22-1</f>
        <v>411809</v>
      </c>
      <c r="E25" s="8" t="str">
        <f t="shared" si="0"/>
        <v>2E20H</v>
      </c>
      <c r="F25" s="18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 ht="67.5" x14ac:dyDescent="0.15">
      <c r="A26" s="170" t="s">
        <v>64</v>
      </c>
      <c r="B26" s="11" t="s">
        <v>189</v>
      </c>
      <c r="C26" s="3" t="s">
        <v>32</v>
      </c>
      <c r="D26" s="19">
        <f>D25+1</f>
        <v>411810</v>
      </c>
      <c r="E26" s="8" t="str">
        <f t="shared" si="0"/>
        <v>2E21H</v>
      </c>
      <c r="F26" s="22" t="s">
        <v>187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 x14ac:dyDescent="0.15">
      <c r="A27" s="171"/>
      <c r="B27" s="14">
        <f>B6</f>
        <v>600</v>
      </c>
      <c r="C27" s="3" t="s">
        <v>33</v>
      </c>
      <c r="D27" s="12">
        <f>D26+1</f>
        <v>411811</v>
      </c>
      <c r="E27" s="8" t="str">
        <f t="shared" si="0"/>
        <v>2E22H</v>
      </c>
      <c r="F27" s="27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 x14ac:dyDescent="0.15">
      <c r="A28" s="171"/>
      <c r="B28" s="29"/>
      <c r="C28" s="3" t="s">
        <v>34</v>
      </c>
      <c r="D28" s="12">
        <f>D27+1</f>
        <v>411812</v>
      </c>
      <c r="E28" s="8" t="str">
        <f t="shared" si="0"/>
        <v>2E23H</v>
      </c>
      <c r="F28" s="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 x14ac:dyDescent="0.15">
      <c r="A29" s="171"/>
      <c r="B29" s="29"/>
      <c r="C29" s="15" t="s">
        <v>1</v>
      </c>
      <c r="D29" s="16" t="s">
        <v>1</v>
      </c>
      <c r="E29" s="8"/>
      <c r="F29" s="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 x14ac:dyDescent="0.15">
      <c r="A30" s="171"/>
      <c r="B30" s="29"/>
      <c r="C30" s="3" t="str">
        <f>"电池报警状态"&amp;TEXT(B27,"000")&amp;"#"</f>
        <v>电池报警状态600#</v>
      </c>
      <c r="D30" s="7">
        <f>D26+B27-1</f>
        <v>412409</v>
      </c>
      <c r="E30" s="8" t="str">
        <f t="shared" si="0"/>
        <v>3078H</v>
      </c>
      <c r="F30" s="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 ht="54" x14ac:dyDescent="0.15">
      <c r="A31" s="171"/>
      <c r="B31" s="11" t="s">
        <v>188</v>
      </c>
      <c r="C31" s="3" t="str">
        <f>B31&amp;"-1"&amp;"#"</f>
        <v>电池报警状态2-1#</v>
      </c>
      <c r="D31" s="19">
        <f>D30+1</f>
        <v>412410</v>
      </c>
      <c r="E31" s="8" t="str">
        <f t="shared" si="0"/>
        <v>3079H</v>
      </c>
      <c r="F31" s="27" t="s">
        <v>339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 x14ac:dyDescent="0.15">
      <c r="A32" s="171"/>
      <c r="B32" s="14">
        <f>B6</f>
        <v>600</v>
      </c>
      <c r="C32" s="3" t="str">
        <f>B31&amp;"-2"&amp;"#"</f>
        <v>电池报警状态2-2#</v>
      </c>
      <c r="D32" s="12">
        <f>D31+1</f>
        <v>412411</v>
      </c>
      <c r="E32" s="8" t="str">
        <f t="shared" si="0"/>
        <v>307AH</v>
      </c>
      <c r="F32" s="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 x14ac:dyDescent="0.15">
      <c r="A33" s="171"/>
      <c r="B33" s="29"/>
      <c r="C33" s="3" t="str">
        <f>B31&amp;"-3"&amp;"#"</f>
        <v>电池报警状态2-3#</v>
      </c>
      <c r="D33" s="12">
        <f>D32+1</f>
        <v>412412</v>
      </c>
      <c r="E33" s="8" t="str">
        <f t="shared" si="0"/>
        <v>307BH</v>
      </c>
      <c r="F33" s="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 x14ac:dyDescent="0.15">
      <c r="A34" s="171"/>
      <c r="B34" s="29"/>
      <c r="C34" s="15" t="s">
        <v>1</v>
      </c>
      <c r="D34" s="16" t="s">
        <v>1</v>
      </c>
      <c r="E34" s="8"/>
      <c r="F34" s="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 x14ac:dyDescent="0.15">
      <c r="A35" s="171"/>
      <c r="B35" s="29"/>
      <c r="C35" s="3" t="str">
        <f>B31&amp;TEXT(B32,"-000")&amp;"#"</f>
        <v>电池报警状态2-600#</v>
      </c>
      <c r="D35" s="7">
        <f>D31+B32-1</f>
        <v>413009</v>
      </c>
      <c r="E35" s="8" t="str">
        <f t="shared" si="0"/>
        <v>32D0H</v>
      </c>
      <c r="F35" s="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  <row r="36" spans="1:98" ht="54" x14ac:dyDescent="0.15">
      <c r="A36" s="171"/>
      <c r="B36" s="23" t="s">
        <v>35</v>
      </c>
      <c r="C36" s="3" t="s">
        <v>36</v>
      </c>
      <c r="D36" s="7">
        <f>D35+1</f>
        <v>413010</v>
      </c>
      <c r="E36" s="8" t="str">
        <f t="shared" si="0"/>
        <v>32D1H</v>
      </c>
      <c r="F36" s="27" t="s">
        <v>340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spans="1:98" x14ac:dyDescent="0.15">
      <c r="A37" s="171"/>
      <c r="B37" s="14">
        <f>B6</f>
        <v>600</v>
      </c>
      <c r="C37" s="3" t="s">
        <v>37</v>
      </c>
      <c r="D37" s="12">
        <f>D36+1</f>
        <v>413011</v>
      </c>
      <c r="E37" s="8" t="str">
        <f t="shared" si="0"/>
        <v>32D2H</v>
      </c>
      <c r="F37" s="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  <row r="38" spans="1:98" x14ac:dyDescent="0.15">
      <c r="A38" s="171"/>
      <c r="B38" s="29"/>
      <c r="C38" s="3" t="s">
        <v>38</v>
      </c>
      <c r="D38" s="12">
        <f>D37+1</f>
        <v>413012</v>
      </c>
      <c r="E38" s="8" t="str">
        <f t="shared" si="0"/>
        <v>32D3H</v>
      </c>
      <c r="F38" s="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</row>
    <row r="39" spans="1:98" x14ac:dyDescent="0.15">
      <c r="A39" s="171"/>
      <c r="B39" s="29"/>
      <c r="C39" s="15" t="s">
        <v>1</v>
      </c>
      <c r="D39" s="16" t="s">
        <v>1</v>
      </c>
      <c r="E39" s="8"/>
      <c r="F39" s="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</row>
    <row r="40" spans="1:98" x14ac:dyDescent="0.15">
      <c r="A40" s="171"/>
      <c r="B40" s="29"/>
      <c r="C40" s="3" t="str">
        <f>"设备运行状态"&amp;TEXT(B37,"000")&amp;"#"</f>
        <v>设备运行状态600#</v>
      </c>
      <c r="D40" s="7">
        <f>D36+B37-1</f>
        <v>413609</v>
      </c>
      <c r="E40" s="8" t="str">
        <f t="shared" si="0"/>
        <v>3528H</v>
      </c>
      <c r="F40" s="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</row>
    <row r="41" spans="1:98" x14ac:dyDescent="0.15">
      <c r="A41" s="158" t="s">
        <v>190</v>
      </c>
      <c r="B41" s="24" t="s">
        <v>210</v>
      </c>
      <c r="C41" s="6" t="s">
        <v>3</v>
      </c>
      <c r="D41" s="7">
        <f>D40+1</f>
        <v>413610</v>
      </c>
      <c r="E41" s="8" t="str">
        <f t="shared" si="0"/>
        <v>3529H</v>
      </c>
      <c r="F41" s="15" t="s">
        <v>226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</row>
    <row r="42" spans="1:98" x14ac:dyDescent="0.15">
      <c r="A42" s="169"/>
      <c r="B42" s="93"/>
      <c r="C42" s="6" t="s">
        <v>192</v>
      </c>
      <c r="D42" s="7">
        <f>D41+1</f>
        <v>413611</v>
      </c>
      <c r="E42" s="8" t="str">
        <f>REPT(0,4-LEN(DEC2HEX(D42-400001)))&amp;DEC2HEX(D42-400001)&amp;"H"</f>
        <v>352AH</v>
      </c>
      <c r="F42" s="15" t="s">
        <v>336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</row>
    <row r="43" spans="1:98" x14ac:dyDescent="0.15">
      <c r="A43" s="159"/>
      <c r="B43" s="25">
        <f>D73-D41+1</f>
        <v>33</v>
      </c>
      <c r="C43" s="6" t="s">
        <v>0</v>
      </c>
      <c r="D43" s="7">
        <f>D42+1</f>
        <v>413612</v>
      </c>
      <c r="E43" s="8" t="str">
        <f>REPT(0,4-LEN(DEC2HEX(D43-400001)))&amp;DEC2HEX(D43-400001)&amp;"H"</f>
        <v>352BH</v>
      </c>
      <c r="F43" s="3" t="s">
        <v>227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</row>
    <row r="44" spans="1:98" x14ac:dyDescent="0.15">
      <c r="A44" s="159"/>
      <c r="B44" s="26"/>
      <c r="C44" s="6" t="s">
        <v>18</v>
      </c>
      <c r="D44" s="7">
        <f>D43+1</f>
        <v>413613</v>
      </c>
      <c r="E44" s="8" t="str">
        <f t="shared" si="0"/>
        <v>352CH</v>
      </c>
      <c r="F44" s="3" t="s">
        <v>228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</row>
    <row r="45" spans="1:98" x14ac:dyDescent="0.15">
      <c r="A45" s="159"/>
      <c r="B45" s="26"/>
      <c r="C45" s="6" t="s">
        <v>19</v>
      </c>
      <c r="D45" s="7">
        <f t="shared" ref="D45:D90" si="3">D44+1</f>
        <v>413614</v>
      </c>
      <c r="E45" s="8" t="str">
        <f t="shared" si="0"/>
        <v>352DH</v>
      </c>
      <c r="F45" s="3" t="s">
        <v>225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</row>
    <row r="46" spans="1:98" x14ac:dyDescent="0.15">
      <c r="A46" s="159"/>
      <c r="B46" s="26"/>
      <c r="C46" s="6" t="s">
        <v>20</v>
      </c>
      <c r="D46" s="7">
        <f t="shared" si="3"/>
        <v>413615</v>
      </c>
      <c r="E46" s="8" t="str">
        <f t="shared" si="0"/>
        <v>352EH</v>
      </c>
      <c r="F46" s="3" t="s">
        <v>225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</row>
    <row r="47" spans="1:98" x14ac:dyDescent="0.15">
      <c r="A47" s="159"/>
      <c r="B47" s="26"/>
      <c r="C47" s="6" t="s">
        <v>21</v>
      </c>
      <c r="D47" s="7">
        <f t="shared" si="3"/>
        <v>413616</v>
      </c>
      <c r="E47" s="8" t="str">
        <f t="shared" si="0"/>
        <v>352FH</v>
      </c>
      <c r="F47" s="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</row>
    <row r="48" spans="1:98" x14ac:dyDescent="0.15">
      <c r="A48" s="159"/>
      <c r="B48" s="26"/>
      <c r="C48" s="6" t="s">
        <v>24</v>
      </c>
      <c r="D48" s="7">
        <f t="shared" si="3"/>
        <v>413617</v>
      </c>
      <c r="E48" s="8" t="str">
        <f t="shared" si="0"/>
        <v>3530H</v>
      </c>
      <c r="F48" s="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</row>
    <row r="49" spans="1:98" x14ac:dyDescent="0.15">
      <c r="A49" s="159"/>
      <c r="B49" s="26"/>
      <c r="C49" s="6" t="s">
        <v>22</v>
      </c>
      <c r="D49" s="7">
        <f t="shared" si="3"/>
        <v>413618</v>
      </c>
      <c r="E49" s="8" t="str">
        <f t="shared" si="0"/>
        <v>3531H</v>
      </c>
      <c r="F49" s="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</row>
    <row r="50" spans="1:98" x14ac:dyDescent="0.15">
      <c r="A50" s="159"/>
      <c r="B50" s="26"/>
      <c r="C50" s="6" t="s">
        <v>42</v>
      </c>
      <c r="D50" s="7">
        <f t="shared" si="3"/>
        <v>413619</v>
      </c>
      <c r="E50" s="8" t="str">
        <f t="shared" si="0"/>
        <v>3532H</v>
      </c>
      <c r="F50" s="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</row>
    <row r="51" spans="1:98" x14ac:dyDescent="0.15">
      <c r="A51" s="159"/>
      <c r="B51" s="26"/>
      <c r="C51" s="6" t="s">
        <v>43</v>
      </c>
      <c r="D51" s="7">
        <f>D50+1</f>
        <v>413620</v>
      </c>
      <c r="E51" s="8" t="str">
        <f t="shared" si="0"/>
        <v>3533H</v>
      </c>
      <c r="F51" s="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</row>
    <row r="52" spans="1:98" x14ac:dyDescent="0.15">
      <c r="A52" s="159"/>
      <c r="B52" s="26"/>
      <c r="C52" s="6" t="s">
        <v>44</v>
      </c>
      <c r="D52" s="7">
        <f>D51+1</f>
        <v>413621</v>
      </c>
      <c r="E52" s="8" t="str">
        <f t="shared" si="0"/>
        <v>3534H</v>
      </c>
      <c r="F52" s="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</row>
    <row r="53" spans="1:98" x14ac:dyDescent="0.15">
      <c r="A53" s="159"/>
      <c r="B53" s="26"/>
      <c r="C53" s="6" t="s">
        <v>45</v>
      </c>
      <c r="D53" s="7">
        <f>D52+1</f>
        <v>413622</v>
      </c>
      <c r="E53" s="8" t="str">
        <f t="shared" si="0"/>
        <v>3535H</v>
      </c>
      <c r="F53" s="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</row>
    <row r="54" spans="1:98" x14ac:dyDescent="0.15">
      <c r="A54" s="159"/>
      <c r="B54" s="26"/>
      <c r="C54" s="6" t="s">
        <v>23</v>
      </c>
      <c r="D54" s="7">
        <f t="shared" si="3"/>
        <v>413623</v>
      </c>
      <c r="E54" s="8" t="str">
        <f t="shared" si="0"/>
        <v>3536H</v>
      </c>
      <c r="F54" s="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</row>
    <row r="55" spans="1:98" x14ac:dyDescent="0.15">
      <c r="A55" s="159"/>
      <c r="B55" s="26"/>
      <c r="C55" s="6" t="s">
        <v>46</v>
      </c>
      <c r="D55" s="7">
        <f t="shared" si="3"/>
        <v>413624</v>
      </c>
      <c r="E55" s="8" t="str">
        <f t="shared" si="0"/>
        <v>3537H</v>
      </c>
      <c r="F55" s="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</row>
    <row r="56" spans="1:98" x14ac:dyDescent="0.15">
      <c r="A56" s="159"/>
      <c r="B56" s="26"/>
      <c r="C56" s="6" t="s">
        <v>47</v>
      </c>
      <c r="D56" s="7">
        <f t="shared" si="3"/>
        <v>413625</v>
      </c>
      <c r="E56" s="8" t="str">
        <f t="shared" si="0"/>
        <v>3538H</v>
      </c>
      <c r="F56" s="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</row>
    <row r="57" spans="1:98" x14ac:dyDescent="0.15">
      <c r="A57" s="159"/>
      <c r="B57" s="26"/>
      <c r="C57" s="6" t="s">
        <v>48</v>
      </c>
      <c r="D57" s="7">
        <f t="shared" si="3"/>
        <v>413626</v>
      </c>
      <c r="E57" s="8" t="str">
        <f t="shared" si="0"/>
        <v>3539H</v>
      </c>
      <c r="F57" s="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</row>
    <row r="58" spans="1:98" x14ac:dyDescent="0.15">
      <c r="A58" s="159"/>
      <c r="B58" s="26"/>
      <c r="C58" s="6" t="s">
        <v>49</v>
      </c>
      <c r="D58" s="7">
        <f t="shared" si="3"/>
        <v>413627</v>
      </c>
      <c r="E58" s="8" t="str">
        <f t="shared" si="0"/>
        <v>353AH</v>
      </c>
      <c r="F58" s="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</row>
    <row r="59" spans="1:98" x14ac:dyDescent="0.15">
      <c r="A59" s="159"/>
      <c r="B59" s="26"/>
      <c r="C59" s="6" t="s">
        <v>50</v>
      </c>
      <c r="D59" s="7">
        <f t="shared" si="3"/>
        <v>413628</v>
      </c>
      <c r="E59" s="8" t="str">
        <f t="shared" si="0"/>
        <v>353BH</v>
      </c>
      <c r="F59" s="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</row>
    <row r="60" spans="1:98" x14ac:dyDescent="0.15">
      <c r="A60" s="159"/>
      <c r="B60" s="26"/>
      <c r="C60" s="6" t="s">
        <v>51</v>
      </c>
      <c r="D60" s="7">
        <f t="shared" si="3"/>
        <v>413629</v>
      </c>
      <c r="E60" s="8" t="str">
        <f t="shared" si="0"/>
        <v>353CH</v>
      </c>
      <c r="F60" s="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</row>
    <row r="61" spans="1:98" x14ac:dyDescent="0.15">
      <c r="A61" s="159"/>
      <c r="B61" s="26"/>
      <c r="C61" s="6" t="s">
        <v>52</v>
      </c>
      <c r="D61" s="7">
        <f t="shared" si="3"/>
        <v>413630</v>
      </c>
      <c r="E61" s="8" t="str">
        <f t="shared" si="0"/>
        <v>353DH</v>
      </c>
      <c r="F61" s="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</row>
    <row r="62" spans="1:98" x14ac:dyDescent="0.15">
      <c r="A62" s="159"/>
      <c r="B62" s="26"/>
      <c r="C62" s="6" t="s">
        <v>53</v>
      </c>
      <c r="D62" s="7">
        <f t="shared" si="3"/>
        <v>413631</v>
      </c>
      <c r="E62" s="8" t="str">
        <f t="shared" si="0"/>
        <v>353EH</v>
      </c>
      <c r="F62" s="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</row>
    <row r="63" spans="1:98" x14ac:dyDescent="0.15">
      <c r="A63" s="159"/>
      <c r="B63" s="26"/>
      <c r="C63" s="6" t="s">
        <v>54</v>
      </c>
      <c r="D63" s="7">
        <f t="shared" si="3"/>
        <v>413632</v>
      </c>
      <c r="E63" s="8" t="str">
        <f t="shared" si="0"/>
        <v>353FH</v>
      </c>
      <c r="F63" s="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</row>
    <row r="64" spans="1:98" x14ac:dyDescent="0.15">
      <c r="A64" s="159"/>
      <c r="B64" s="26"/>
      <c r="C64" s="3" t="s">
        <v>329</v>
      </c>
      <c r="D64" s="7">
        <f t="shared" si="3"/>
        <v>413633</v>
      </c>
      <c r="E64" s="8" t="str">
        <f t="shared" si="0"/>
        <v>3540H</v>
      </c>
      <c r="F64" s="3" t="s">
        <v>312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</row>
    <row r="65" spans="1:98" x14ac:dyDescent="0.15">
      <c r="A65" s="159"/>
      <c r="B65" s="26"/>
      <c r="C65" s="3" t="s">
        <v>330</v>
      </c>
      <c r="D65" s="7">
        <f t="shared" si="3"/>
        <v>413634</v>
      </c>
      <c r="E65" s="8" t="str">
        <f t="shared" si="0"/>
        <v>3541H</v>
      </c>
      <c r="F65" s="3" t="s">
        <v>312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</row>
    <row r="66" spans="1:98" x14ac:dyDescent="0.15">
      <c r="A66" s="159"/>
      <c r="B66" s="26"/>
      <c r="C66" s="3" t="s">
        <v>344</v>
      </c>
      <c r="D66" s="7">
        <f t="shared" si="3"/>
        <v>413635</v>
      </c>
      <c r="E66" s="7" t="str">
        <f t="shared" si="0"/>
        <v>3542H</v>
      </c>
      <c r="F66" s="3" t="s">
        <v>345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</row>
    <row r="67" spans="1:98" x14ac:dyDescent="0.15">
      <c r="A67" s="159"/>
      <c r="B67" s="26"/>
      <c r="C67" s="3" t="s">
        <v>211</v>
      </c>
      <c r="D67" s="7">
        <f t="shared" si="3"/>
        <v>413636</v>
      </c>
      <c r="E67" s="8" t="str">
        <f t="shared" si="0"/>
        <v>3543H</v>
      </c>
      <c r="F67" s="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</row>
    <row r="68" spans="1:98" x14ac:dyDescent="0.15">
      <c r="A68" s="159"/>
      <c r="B68" s="26"/>
      <c r="C68" s="3" t="s">
        <v>211</v>
      </c>
      <c r="D68" s="7">
        <f t="shared" si="3"/>
        <v>413637</v>
      </c>
      <c r="E68" s="8" t="str">
        <f t="shared" ref="E68:E91" si="4">REPT(0,4-LEN(DEC2HEX(D68-400001)))&amp;DEC2HEX(D68-400001)&amp;"H"</f>
        <v>3544H</v>
      </c>
      <c r="F68" s="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</row>
    <row r="69" spans="1:98" x14ac:dyDescent="0.15">
      <c r="A69" s="159"/>
      <c r="B69" s="26"/>
      <c r="C69" s="3" t="s">
        <v>211</v>
      </c>
      <c r="D69" s="7">
        <f t="shared" si="3"/>
        <v>413638</v>
      </c>
      <c r="E69" s="8" t="str">
        <f t="shared" si="4"/>
        <v>3545H</v>
      </c>
      <c r="F69" s="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</row>
    <row r="70" spans="1:98" x14ac:dyDescent="0.15">
      <c r="A70" s="159"/>
      <c r="B70" s="26"/>
      <c r="C70" s="6" t="s">
        <v>55</v>
      </c>
      <c r="D70" s="7">
        <f t="shared" si="3"/>
        <v>413639</v>
      </c>
      <c r="E70" s="8" t="str">
        <f t="shared" si="4"/>
        <v>3546H</v>
      </c>
      <c r="F70" s="3" t="s">
        <v>229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</row>
    <row r="71" spans="1:98" x14ac:dyDescent="0.15">
      <c r="A71" s="159"/>
      <c r="B71" s="26"/>
      <c r="C71" s="6" t="s">
        <v>56</v>
      </c>
      <c r="D71" s="7">
        <f t="shared" si="3"/>
        <v>413640</v>
      </c>
      <c r="E71" s="8" t="str">
        <f t="shared" si="4"/>
        <v>3547H</v>
      </c>
      <c r="F71" s="3" t="s">
        <v>312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</row>
    <row r="72" spans="1:98" x14ac:dyDescent="0.15">
      <c r="A72" s="159"/>
      <c r="B72" s="26"/>
      <c r="C72" s="6" t="s">
        <v>58</v>
      </c>
      <c r="D72" s="7">
        <f t="shared" si="3"/>
        <v>413641</v>
      </c>
      <c r="E72" s="8" t="str">
        <f t="shared" si="4"/>
        <v>3548H</v>
      </c>
      <c r="F72" s="3" t="s">
        <v>230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</row>
    <row r="73" spans="1:98" x14ac:dyDescent="0.15">
      <c r="A73" s="159"/>
      <c r="B73" s="26"/>
      <c r="C73" s="6" t="s">
        <v>59</v>
      </c>
      <c r="D73" s="7">
        <f t="shared" si="3"/>
        <v>413642</v>
      </c>
      <c r="E73" s="8" t="str">
        <f t="shared" si="4"/>
        <v>3549H</v>
      </c>
      <c r="F73" s="3" t="s">
        <v>230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</row>
    <row r="74" spans="1:98" x14ac:dyDescent="0.15">
      <c r="A74" s="159"/>
      <c r="B74" s="26"/>
      <c r="C74" s="3" t="s">
        <v>211</v>
      </c>
      <c r="D74" s="7">
        <f t="shared" si="3"/>
        <v>413643</v>
      </c>
      <c r="E74" s="8" t="str">
        <f t="shared" si="4"/>
        <v>354AH</v>
      </c>
      <c r="F74" s="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</row>
    <row r="75" spans="1:98" x14ac:dyDescent="0.15">
      <c r="A75" s="159"/>
      <c r="B75" s="26"/>
      <c r="C75" s="3" t="s">
        <v>211</v>
      </c>
      <c r="D75" s="7">
        <f t="shared" si="3"/>
        <v>413644</v>
      </c>
      <c r="E75" s="8" t="str">
        <f t="shared" si="4"/>
        <v>354BH</v>
      </c>
      <c r="F75" s="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</row>
    <row r="76" spans="1:98" x14ac:dyDescent="0.15">
      <c r="A76" s="159"/>
      <c r="B76" s="94"/>
      <c r="C76" s="3" t="s">
        <v>211</v>
      </c>
      <c r="D76" s="7">
        <f t="shared" si="3"/>
        <v>413645</v>
      </c>
      <c r="E76" s="8" t="str">
        <f t="shared" si="4"/>
        <v>354CH</v>
      </c>
      <c r="F76" s="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</row>
    <row r="77" spans="1:98" s="30" customFormat="1" x14ac:dyDescent="0.15">
      <c r="A77" s="134"/>
      <c r="B77" s="94"/>
      <c r="C77" s="3" t="s">
        <v>211</v>
      </c>
      <c r="D77" s="7">
        <f t="shared" si="3"/>
        <v>413646</v>
      </c>
      <c r="E77" s="8" t="str">
        <f t="shared" si="4"/>
        <v>354DH</v>
      </c>
      <c r="F77" s="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</row>
    <row r="78" spans="1:98" s="30" customFormat="1" x14ac:dyDescent="0.15">
      <c r="A78" s="134"/>
      <c r="B78" s="94"/>
      <c r="C78" s="3" t="s">
        <v>211</v>
      </c>
      <c r="D78" s="97">
        <f t="shared" si="3"/>
        <v>413647</v>
      </c>
      <c r="E78" s="98" t="str">
        <f t="shared" ref="E78:E90" si="5">REPT(0,4-LEN(DEC2HEX(D78-400001)))&amp;DEC2HEX(D78-400001)&amp;"H"</f>
        <v>354EH</v>
      </c>
      <c r="F78" s="99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</row>
    <row r="79" spans="1:98" s="30" customFormat="1" x14ac:dyDescent="0.15">
      <c r="A79" s="134"/>
      <c r="B79" s="94"/>
      <c r="C79" s="96" t="s">
        <v>193</v>
      </c>
      <c r="D79" s="97">
        <f t="shared" si="3"/>
        <v>413648</v>
      </c>
      <c r="E79" s="98" t="str">
        <f t="shared" si="5"/>
        <v>354FH</v>
      </c>
      <c r="F79" s="99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</row>
    <row r="80" spans="1:98" s="30" customFormat="1" x14ac:dyDescent="0.15">
      <c r="A80" s="134"/>
      <c r="B80" s="94"/>
      <c r="C80" s="100" t="s">
        <v>194</v>
      </c>
      <c r="D80" s="101">
        <f t="shared" si="3"/>
        <v>413649</v>
      </c>
      <c r="E80" s="102" t="str">
        <f t="shared" si="5"/>
        <v>3550H</v>
      </c>
      <c r="F80" s="10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</row>
    <row r="81" spans="1:98" s="33" customFormat="1" x14ac:dyDescent="0.15">
      <c r="A81" s="134"/>
      <c r="B81" s="3"/>
      <c r="C81" s="96" t="s">
        <v>57</v>
      </c>
      <c r="D81" s="97">
        <f t="shared" si="3"/>
        <v>413650</v>
      </c>
      <c r="E81" s="98" t="str">
        <f t="shared" si="5"/>
        <v>3551H</v>
      </c>
      <c r="F81" s="99"/>
    </row>
    <row r="82" spans="1:98" s="33" customFormat="1" x14ac:dyDescent="0.15">
      <c r="A82" s="134"/>
      <c r="B82" s="3"/>
      <c r="C82" s="96" t="s">
        <v>57</v>
      </c>
      <c r="D82" s="97">
        <f t="shared" si="3"/>
        <v>413651</v>
      </c>
      <c r="E82" s="98" t="str">
        <f t="shared" si="5"/>
        <v>3552H</v>
      </c>
      <c r="F82" s="99"/>
    </row>
    <row r="83" spans="1:98" s="33" customFormat="1" x14ac:dyDescent="0.15">
      <c r="A83" s="134"/>
      <c r="B83" s="3"/>
      <c r="C83" s="96" t="s">
        <v>57</v>
      </c>
      <c r="D83" s="97">
        <f t="shared" si="3"/>
        <v>413652</v>
      </c>
      <c r="E83" s="98" t="str">
        <f t="shared" si="5"/>
        <v>3553H</v>
      </c>
      <c r="F83" s="99"/>
    </row>
    <row r="84" spans="1:98" s="33" customFormat="1" x14ac:dyDescent="0.15">
      <c r="A84" s="134"/>
      <c r="B84" s="3"/>
      <c r="C84" s="96" t="s">
        <v>57</v>
      </c>
      <c r="D84" s="97">
        <f t="shared" si="3"/>
        <v>413653</v>
      </c>
      <c r="E84" s="98" t="str">
        <f t="shared" si="5"/>
        <v>3554H</v>
      </c>
      <c r="F84" s="99"/>
    </row>
    <row r="85" spans="1:98" s="33" customFormat="1" x14ac:dyDescent="0.15">
      <c r="A85" s="134"/>
      <c r="B85" s="3"/>
      <c r="C85" s="96" t="s">
        <v>57</v>
      </c>
      <c r="D85" s="97">
        <f t="shared" si="3"/>
        <v>413654</v>
      </c>
      <c r="E85" s="98" t="str">
        <f t="shared" si="5"/>
        <v>3555H</v>
      </c>
      <c r="F85" s="99"/>
    </row>
    <row r="86" spans="1:98" s="33" customFormat="1" x14ac:dyDescent="0.15">
      <c r="A86" s="134"/>
      <c r="B86" s="3"/>
      <c r="C86" s="96" t="s">
        <v>57</v>
      </c>
      <c r="D86" s="97">
        <f t="shared" si="3"/>
        <v>413655</v>
      </c>
      <c r="E86" s="98" t="str">
        <f t="shared" si="5"/>
        <v>3556H</v>
      </c>
      <c r="F86" s="99"/>
    </row>
    <row r="87" spans="1:98" s="33" customFormat="1" x14ac:dyDescent="0.15">
      <c r="A87" s="134"/>
      <c r="B87" s="3"/>
      <c r="C87" s="96" t="s">
        <v>57</v>
      </c>
      <c r="D87" s="97">
        <f t="shared" si="3"/>
        <v>413656</v>
      </c>
      <c r="E87" s="98" t="str">
        <f t="shared" si="5"/>
        <v>3557H</v>
      </c>
      <c r="F87" s="99"/>
    </row>
    <row r="88" spans="1:98" s="33" customFormat="1" x14ac:dyDescent="0.15">
      <c r="A88" s="134"/>
      <c r="B88" s="3"/>
      <c r="C88" s="96" t="s">
        <v>57</v>
      </c>
      <c r="D88" s="97">
        <f t="shared" si="3"/>
        <v>413657</v>
      </c>
      <c r="E88" s="98" t="str">
        <f t="shared" si="5"/>
        <v>3558H</v>
      </c>
      <c r="F88" s="99"/>
    </row>
    <row r="89" spans="1:98" s="33" customFormat="1" x14ac:dyDescent="0.15">
      <c r="A89" s="134"/>
      <c r="B89" s="3"/>
      <c r="C89" s="96" t="s">
        <v>196</v>
      </c>
      <c r="D89" s="97">
        <f t="shared" si="3"/>
        <v>413658</v>
      </c>
      <c r="E89" s="98" t="str">
        <f t="shared" si="5"/>
        <v>3559H</v>
      </c>
      <c r="F89" s="99"/>
    </row>
    <row r="90" spans="1:98" s="33" customFormat="1" x14ac:dyDescent="0.15">
      <c r="A90" s="134"/>
      <c r="B90" s="3"/>
      <c r="C90" s="96" t="s">
        <v>197</v>
      </c>
      <c r="D90" s="97">
        <f t="shared" si="3"/>
        <v>413659</v>
      </c>
      <c r="E90" s="98" t="str">
        <f t="shared" si="5"/>
        <v>355AH</v>
      </c>
      <c r="F90" s="99" t="s">
        <v>341</v>
      </c>
    </row>
    <row r="91" spans="1:98" s="30" customFormat="1" x14ac:dyDescent="0.15">
      <c r="A91" s="134"/>
      <c r="B91" s="104"/>
      <c r="C91" s="105" t="s">
        <v>57</v>
      </c>
      <c r="D91" s="106">
        <f>D90+1</f>
        <v>413660</v>
      </c>
      <c r="E91" s="107" t="str">
        <f t="shared" si="4"/>
        <v>355BH</v>
      </c>
      <c r="F91" s="108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</row>
    <row r="92" spans="1:98" ht="13.5" customHeight="1" x14ac:dyDescent="0.15">
      <c r="A92" s="134"/>
      <c r="B92" s="3"/>
      <c r="C92" s="109" t="s">
        <v>57</v>
      </c>
      <c r="D92" s="7">
        <f>D81+1</f>
        <v>413651</v>
      </c>
      <c r="E92" s="8" t="str">
        <f t="shared" ref="E92" si="6">REPT(0,4-LEN(DEC2HEX(D92-400001)))&amp;DEC2HEX(D92-400001)&amp;"H"</f>
        <v>3552H</v>
      </c>
      <c r="F92" s="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</row>
    <row r="93" spans="1:98" x14ac:dyDescent="0.15">
      <c r="A93" s="134"/>
      <c r="B93" s="3"/>
      <c r="C93" s="109" t="s">
        <v>209</v>
      </c>
      <c r="D93" s="7" t="s">
        <v>209</v>
      </c>
      <c r="E93" s="8" t="s">
        <v>209</v>
      </c>
      <c r="F93" s="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</row>
    <row r="94" spans="1:98" ht="13.5" customHeight="1" x14ac:dyDescent="0.15">
      <c r="A94" s="134"/>
      <c r="B94" s="3"/>
      <c r="C94" s="109" t="s">
        <v>57</v>
      </c>
      <c r="D94" s="7">
        <v>414080</v>
      </c>
      <c r="E94" s="8" t="str">
        <f>REPT(0,4-LEN(DEC2HEX(D94-400001)))&amp;DEC2HEX(D94-400001)&amp;"H"</f>
        <v>36FFH</v>
      </c>
      <c r="F94" s="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</row>
    <row r="95" spans="1:98" ht="13.5" customHeight="1" x14ac:dyDescent="0.15">
      <c r="A95" s="158" t="s">
        <v>198</v>
      </c>
      <c r="B95" s="11" t="s">
        <v>199</v>
      </c>
      <c r="C95" s="3" t="s">
        <v>200</v>
      </c>
      <c r="D95" s="7">
        <f>D94+1</f>
        <v>414081</v>
      </c>
      <c r="E95" s="8" t="str">
        <f t="shared" ref="E95:E97" si="7">REPT(0,4-LEN(DEC2HEX(D95-400001)))&amp;DEC2HEX(D95-400001)&amp;"H"</f>
        <v>3700H</v>
      </c>
      <c r="F95" s="3" t="s">
        <v>203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</row>
    <row r="96" spans="1:98" x14ac:dyDescent="0.15">
      <c r="A96" s="169"/>
      <c r="B96" s="17">
        <v>600</v>
      </c>
      <c r="C96" s="3" t="s">
        <v>201</v>
      </c>
      <c r="D96" s="7">
        <f t="shared" ref="D96:D97" si="8">D95+1</f>
        <v>414082</v>
      </c>
      <c r="E96" s="8" t="str">
        <f t="shared" si="7"/>
        <v>3701H</v>
      </c>
      <c r="F96" s="99" t="s">
        <v>341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</row>
    <row r="97" spans="1:98" x14ac:dyDescent="0.15">
      <c r="A97" s="169"/>
      <c r="B97" s="29"/>
      <c r="C97" s="3" t="s">
        <v>202</v>
      </c>
      <c r="D97" s="7">
        <f t="shared" si="8"/>
        <v>414083</v>
      </c>
      <c r="E97" s="8" t="str">
        <f t="shared" si="7"/>
        <v>3702H</v>
      </c>
      <c r="F97" s="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</row>
    <row r="98" spans="1:98" x14ac:dyDescent="0.15">
      <c r="A98" s="169"/>
      <c r="B98" s="29"/>
      <c r="C98" s="15" t="s">
        <v>1</v>
      </c>
      <c r="D98" s="16" t="s">
        <v>1</v>
      </c>
      <c r="E98" s="8"/>
      <c r="F98" s="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</row>
    <row r="99" spans="1:98" x14ac:dyDescent="0.15">
      <c r="A99" s="172"/>
      <c r="B99" s="29"/>
      <c r="C99" s="18" t="str">
        <f>"单体内阻变化率"&amp;TEXT(B96,"000")&amp;"#"</f>
        <v>单体内阻变化率600#</v>
      </c>
      <c r="D99" s="19">
        <f>D95+B96-1</f>
        <v>414680</v>
      </c>
      <c r="E99" s="8" t="str">
        <f t="shared" ref="E99" si="9">REPT(0,4-LEN(DEC2HEX(D99-400001)))&amp;DEC2HEX(D99-400001)&amp;"H"</f>
        <v>3957H</v>
      </c>
      <c r="F99" s="18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</row>
    <row r="100" spans="1:98" ht="71.45" customHeight="1" x14ac:dyDescent="0.15">
      <c r="A100" s="134" t="s">
        <v>218</v>
      </c>
      <c r="B100" s="112"/>
      <c r="C100" s="167" t="s">
        <v>212</v>
      </c>
      <c r="D100" s="12">
        <v>404966</v>
      </c>
      <c r="E100" s="7" t="s">
        <v>214</v>
      </c>
      <c r="F100" s="27" t="s">
        <v>343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</row>
    <row r="101" spans="1:98" ht="59.1" customHeight="1" x14ac:dyDescent="0.15">
      <c r="A101" s="134"/>
      <c r="B101" s="111"/>
      <c r="C101" s="168"/>
      <c r="D101" s="12">
        <f t="shared" ref="D101:D103" si="10">D100+1</f>
        <v>404967</v>
      </c>
      <c r="E101" s="7" t="s">
        <v>215</v>
      </c>
      <c r="F101" s="27" t="s">
        <v>342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</row>
    <row r="102" spans="1:98" ht="88.5" customHeight="1" x14ac:dyDescent="0.15">
      <c r="A102" s="134"/>
      <c r="B102" s="110"/>
      <c r="C102" s="167" t="s">
        <v>213</v>
      </c>
      <c r="D102" s="12">
        <v>404974</v>
      </c>
      <c r="E102" s="7" t="s">
        <v>216</v>
      </c>
      <c r="F102" s="27" t="s">
        <v>219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</row>
    <row r="103" spans="1:98" s="30" customFormat="1" ht="48.6" customHeight="1" x14ac:dyDescent="0.15">
      <c r="A103" s="134"/>
      <c r="B103" s="113"/>
      <c r="C103" s="168"/>
      <c r="D103" s="12">
        <f t="shared" si="10"/>
        <v>404975</v>
      </c>
      <c r="E103" s="7" t="s">
        <v>217</v>
      </c>
      <c r="F103" s="27" t="s">
        <v>220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</row>
    <row r="104" spans="1:98" s="31" customFormat="1" ht="15" customHeight="1" x14ac:dyDescent="0.15">
      <c r="A104"/>
      <c r="B104"/>
      <c r="C104"/>
      <c r="D104"/>
      <c r="E104"/>
      <c r="F10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</row>
    <row r="105" spans="1:98" ht="20.100000000000001" customHeight="1" x14ac:dyDescent="0.15"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</row>
    <row r="106" spans="1:98" ht="20.100000000000001" customHeight="1" x14ac:dyDescent="0.15"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</row>
    <row r="107" spans="1:98" ht="20.100000000000001" customHeight="1" x14ac:dyDescent="0.15"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</row>
    <row r="108" spans="1:98" ht="20.100000000000001" customHeight="1" x14ac:dyDescent="0.15"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</row>
    <row r="109" spans="1:98" ht="20.100000000000001" customHeight="1" x14ac:dyDescent="0.15"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</row>
    <row r="110" spans="1:98" ht="20.100000000000001" customHeight="1" x14ac:dyDescent="0.15"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</row>
    <row r="111" spans="1:98" ht="20.100000000000001" customHeight="1" x14ac:dyDescent="0.15"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</row>
    <row r="112" spans="1:98" ht="20.100000000000001" customHeight="1" x14ac:dyDescent="0.15"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</row>
    <row r="113" spans="7:98" ht="20.100000000000001" customHeight="1" x14ac:dyDescent="0.15"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</row>
    <row r="114" spans="7:98" ht="20.100000000000001" customHeight="1" x14ac:dyDescent="0.15"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</row>
    <row r="115" spans="7:98" x14ac:dyDescent="0.15"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</row>
    <row r="116" spans="7:98" x14ac:dyDescent="0.15"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</row>
    <row r="117" spans="7:98" x14ac:dyDescent="0.15"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</row>
    <row r="118" spans="7:98" x14ac:dyDescent="0.15"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</row>
    <row r="119" spans="7:98" x14ac:dyDescent="0.15"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</row>
    <row r="120" spans="7:98" x14ac:dyDescent="0.15"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</row>
    <row r="121" spans="7:98" x14ac:dyDescent="0.15"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</row>
    <row r="122" spans="7:98" x14ac:dyDescent="0.15"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</row>
    <row r="123" spans="7:98" x14ac:dyDescent="0.15"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</row>
    <row r="124" spans="7:98" x14ac:dyDescent="0.15"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</row>
    <row r="125" spans="7:98" x14ac:dyDescent="0.15"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</row>
    <row r="126" spans="7:98" x14ac:dyDescent="0.15"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</row>
    <row r="127" spans="7:98" x14ac:dyDescent="0.15"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</row>
    <row r="128" spans="7:98" x14ac:dyDescent="0.15"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</row>
    <row r="129" spans="7:98" x14ac:dyDescent="0.15"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</row>
    <row r="130" spans="7:98" x14ac:dyDescent="0.15"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</row>
    <row r="131" spans="7:98" x14ac:dyDescent="0.15"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</row>
    <row r="132" spans="7:98" x14ac:dyDescent="0.15"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</row>
    <row r="133" spans="7:98" x14ac:dyDescent="0.15"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</row>
    <row r="134" spans="7:98" x14ac:dyDescent="0.15"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</row>
    <row r="135" spans="7:98" x14ac:dyDescent="0.15"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</row>
    <row r="136" spans="7:98" x14ac:dyDescent="0.15"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</row>
    <row r="137" spans="7:98" x14ac:dyDescent="0.15"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</row>
    <row r="138" spans="7:98" x14ac:dyDescent="0.15"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</row>
    <row r="139" spans="7:98" x14ac:dyDescent="0.15"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</row>
    <row r="140" spans="7:98" x14ac:dyDescent="0.15"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</row>
    <row r="141" spans="7:98" x14ac:dyDescent="0.15"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</row>
    <row r="142" spans="7:98" x14ac:dyDescent="0.15"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</row>
    <row r="143" spans="7:98" x14ac:dyDescent="0.15"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</row>
    <row r="144" spans="7:98" x14ac:dyDescent="0.15"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</row>
    <row r="145" spans="1:98" x14ac:dyDescent="0.15"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</row>
    <row r="146" spans="1:98" s="30" customFormat="1" x14ac:dyDescent="0.15">
      <c r="A146"/>
      <c r="B146"/>
      <c r="C146"/>
      <c r="D146"/>
      <c r="E146"/>
      <c r="F146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</row>
    <row r="147" spans="1:98" s="30" customFormat="1" x14ac:dyDescent="0.15">
      <c r="A147"/>
      <c r="B147"/>
      <c r="C147"/>
      <c r="D147"/>
      <c r="E147"/>
      <c r="F147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</row>
    <row r="148" spans="1:98" s="30" customFormat="1" x14ac:dyDescent="0.15">
      <c r="A148"/>
      <c r="B148"/>
      <c r="C148"/>
      <c r="D148"/>
      <c r="E148"/>
      <c r="F148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</row>
    <row r="149" spans="1:98" s="30" customFormat="1" x14ac:dyDescent="0.15">
      <c r="A149"/>
      <c r="B149"/>
      <c r="C149"/>
      <c r="D149"/>
      <c r="E149"/>
      <c r="F149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</row>
    <row r="150" spans="1:98" x14ac:dyDescent="0.15"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</row>
    <row r="151" spans="1:98" x14ac:dyDescent="0.15"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</row>
    <row r="152" spans="1:98" x14ac:dyDescent="0.15"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</row>
    <row r="153" spans="1:98" x14ac:dyDescent="0.15"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</row>
    <row r="154" spans="1:98" x14ac:dyDescent="0.15"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</row>
    <row r="155" spans="1:98" x14ac:dyDescent="0.15"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</row>
    <row r="156" spans="1:98" x14ac:dyDescent="0.15"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</row>
    <row r="157" spans="1:98" x14ac:dyDescent="0.15"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</row>
    <row r="158" spans="1:98" ht="13.5" customHeight="1" x14ac:dyDescent="0.15"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</row>
    <row r="159" spans="1:98" x14ac:dyDescent="0.15"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</row>
    <row r="160" spans="1:98" x14ac:dyDescent="0.15"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</row>
    <row r="161" spans="7:98" x14ac:dyDescent="0.15"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</row>
    <row r="162" spans="7:98" x14ac:dyDescent="0.15"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</row>
    <row r="163" spans="7:98" x14ac:dyDescent="0.15"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</row>
    <row r="164" spans="7:98" x14ac:dyDescent="0.15"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</row>
    <row r="165" spans="7:98" x14ac:dyDescent="0.15"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</row>
    <row r="166" spans="7:98" x14ac:dyDescent="0.15"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</row>
    <row r="167" spans="7:98" x14ac:dyDescent="0.15"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</row>
    <row r="168" spans="7:98" x14ac:dyDescent="0.15"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</row>
    <row r="169" spans="7:98" x14ac:dyDescent="0.15"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</row>
    <row r="170" spans="7:98" x14ac:dyDescent="0.15"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</row>
    <row r="171" spans="7:98" x14ac:dyDescent="0.15"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</row>
    <row r="172" spans="7:98" x14ac:dyDescent="0.15"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</row>
    <row r="173" spans="7:98" x14ac:dyDescent="0.15"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</row>
    <row r="174" spans="7:98" x14ac:dyDescent="0.15"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</row>
    <row r="175" spans="7:98" x14ac:dyDescent="0.15"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</row>
    <row r="176" spans="7:98" x14ac:dyDescent="0.15"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</row>
    <row r="177" spans="7:98" x14ac:dyDescent="0.15"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</row>
    <row r="178" spans="7:98" x14ac:dyDescent="0.15"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</row>
    <row r="179" spans="7:98" x14ac:dyDescent="0.15"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</row>
    <row r="180" spans="7:98" x14ac:dyDescent="0.15"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</row>
    <row r="181" spans="7:98" x14ac:dyDescent="0.15"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</row>
    <row r="182" spans="7:98" x14ac:dyDescent="0.15"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</row>
    <row r="183" spans="7:98" x14ac:dyDescent="0.15"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</row>
    <row r="184" spans="7:98" x14ac:dyDescent="0.15"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</row>
    <row r="185" spans="7:98" x14ac:dyDescent="0.15"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</row>
    <row r="186" spans="7:98" x14ac:dyDescent="0.15"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</row>
    <row r="187" spans="7:98" x14ac:dyDescent="0.15"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</row>
    <row r="188" spans="7:98" x14ac:dyDescent="0.15"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</row>
    <row r="189" spans="7:98" x14ac:dyDescent="0.15"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</row>
    <row r="190" spans="7:98" x14ac:dyDescent="0.15"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</row>
    <row r="191" spans="7:98" x14ac:dyDescent="0.15"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</row>
    <row r="192" spans="7:98" x14ac:dyDescent="0.15"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</row>
    <row r="193" spans="7:98" x14ac:dyDescent="0.15"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</row>
    <row r="194" spans="7:98" x14ac:dyDescent="0.15"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</row>
    <row r="195" spans="7:98" x14ac:dyDescent="0.15"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</row>
    <row r="196" spans="7:98" x14ac:dyDescent="0.15"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</row>
    <row r="197" spans="7:98" x14ac:dyDescent="0.15"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</row>
    <row r="198" spans="7:98" x14ac:dyDescent="0.15"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</row>
    <row r="199" spans="7:98" x14ac:dyDescent="0.15"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</row>
    <row r="200" spans="7:98" x14ac:dyDescent="0.15"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</row>
    <row r="201" spans="7:98" x14ac:dyDescent="0.15"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</row>
    <row r="202" spans="7:98" x14ac:dyDescent="0.15"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</row>
    <row r="203" spans="7:98" x14ac:dyDescent="0.15"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</row>
    <row r="204" spans="7:98" x14ac:dyDescent="0.15"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</row>
    <row r="205" spans="7:98" x14ac:dyDescent="0.15"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</row>
    <row r="206" spans="7:98" x14ac:dyDescent="0.15"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</row>
    <row r="207" spans="7:98" x14ac:dyDescent="0.15"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</row>
    <row r="208" spans="7:98" x14ac:dyDescent="0.15"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</row>
    <row r="209" spans="7:98" x14ac:dyDescent="0.15"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</row>
    <row r="210" spans="7:98" x14ac:dyDescent="0.15"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</row>
    <row r="211" spans="7:98" x14ac:dyDescent="0.15"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</row>
    <row r="212" spans="7:98" x14ac:dyDescent="0.15"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</row>
    <row r="213" spans="7:98" x14ac:dyDescent="0.15"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</row>
    <row r="214" spans="7:98" x14ac:dyDescent="0.15"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</row>
    <row r="215" spans="7:98" x14ac:dyDescent="0.15"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</row>
    <row r="216" spans="7:98" x14ac:dyDescent="0.15"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</row>
    <row r="217" spans="7:98" x14ac:dyDescent="0.15"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</row>
    <row r="218" spans="7:98" ht="13.5" customHeight="1" x14ac:dyDescent="0.15"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</row>
    <row r="219" spans="7:98" x14ac:dyDescent="0.15"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</row>
    <row r="220" spans="7:98" x14ac:dyDescent="0.15"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</row>
    <row r="221" spans="7:98" x14ac:dyDescent="0.15"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</row>
    <row r="222" spans="7:98" x14ac:dyDescent="0.15"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</row>
    <row r="223" spans="7:98" x14ac:dyDescent="0.15"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</row>
    <row r="224" spans="7:98" x14ac:dyDescent="0.15"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</row>
    <row r="225" spans="1:98" x14ac:dyDescent="0.15"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</row>
    <row r="226" spans="1:98" x14ac:dyDescent="0.15"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</row>
    <row r="227" spans="1:98" x14ac:dyDescent="0.15"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</row>
    <row r="228" spans="1:98" x14ac:dyDescent="0.15"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</row>
    <row r="229" spans="1:98" x14ac:dyDescent="0.15"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</row>
    <row r="230" spans="1:98" x14ac:dyDescent="0.15"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</row>
    <row r="231" spans="1:98" x14ac:dyDescent="0.15"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</row>
    <row r="232" spans="1:98" x14ac:dyDescent="0.15"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</row>
    <row r="233" spans="1:98" x14ac:dyDescent="0.15"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</row>
    <row r="234" spans="1:98" x14ac:dyDescent="0.15"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  <c r="CH234" s="33"/>
      <c r="CI234" s="33"/>
      <c r="CJ234" s="33"/>
      <c r="CK234" s="33"/>
      <c r="CL234" s="33"/>
      <c r="CM234" s="33"/>
      <c r="CN234" s="33"/>
      <c r="CO234" s="33"/>
      <c r="CP234" s="33"/>
      <c r="CQ234" s="33"/>
      <c r="CR234" s="33"/>
      <c r="CS234" s="33"/>
      <c r="CT234" s="33"/>
    </row>
    <row r="235" spans="1:98" x14ac:dyDescent="0.15"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  <c r="CH235" s="33"/>
      <c r="CI235" s="33"/>
      <c r="CJ235" s="33"/>
      <c r="CK235" s="33"/>
      <c r="CL235" s="33"/>
      <c r="CM235" s="33"/>
      <c r="CN235" s="33"/>
      <c r="CO235" s="33"/>
      <c r="CP235" s="33"/>
      <c r="CQ235" s="33"/>
      <c r="CR235" s="33"/>
      <c r="CS235" s="33"/>
      <c r="CT235" s="33"/>
    </row>
    <row r="236" spans="1:98" x14ac:dyDescent="0.15"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</row>
    <row r="237" spans="1:98" x14ac:dyDescent="0.15"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  <c r="CH237" s="33"/>
      <c r="CI237" s="33"/>
      <c r="CJ237" s="33"/>
      <c r="CK237" s="33"/>
      <c r="CL237" s="33"/>
      <c r="CM237" s="33"/>
      <c r="CN237" s="33"/>
      <c r="CO237" s="33"/>
      <c r="CP237" s="33"/>
      <c r="CQ237" s="33"/>
      <c r="CR237" s="33"/>
      <c r="CS237" s="33"/>
      <c r="CT237" s="33"/>
    </row>
    <row r="238" spans="1:98" x14ac:dyDescent="0.15"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3"/>
      <c r="CH238" s="33"/>
      <c r="CI238" s="33"/>
      <c r="CJ238" s="33"/>
      <c r="CK238" s="33"/>
      <c r="CL238" s="33"/>
      <c r="CM238" s="33"/>
      <c r="CN238" s="33"/>
      <c r="CO238" s="33"/>
      <c r="CP238" s="33"/>
      <c r="CQ238" s="33"/>
      <c r="CR238" s="33"/>
      <c r="CS238" s="33"/>
      <c r="CT238" s="33"/>
    </row>
    <row r="239" spans="1:98" s="38" customFormat="1" x14ac:dyDescent="0.15">
      <c r="A239"/>
      <c r="B239"/>
      <c r="C239"/>
      <c r="D239"/>
      <c r="E239"/>
      <c r="F239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</row>
    <row r="240" spans="1:98" s="38" customFormat="1" x14ac:dyDescent="0.15">
      <c r="A240"/>
      <c r="B240"/>
      <c r="C240"/>
      <c r="D240"/>
      <c r="E240"/>
      <c r="F240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</row>
    <row r="241" spans="1:98" s="38" customFormat="1" x14ac:dyDescent="0.15">
      <c r="A241"/>
      <c r="B241"/>
      <c r="C241"/>
      <c r="D241"/>
      <c r="E241"/>
      <c r="F241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</row>
    <row r="242" spans="1:98" s="38" customFormat="1" x14ac:dyDescent="0.15">
      <c r="A242"/>
      <c r="B242"/>
      <c r="C242"/>
      <c r="D242"/>
      <c r="E242"/>
      <c r="F242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</row>
    <row r="243" spans="1:98" s="37" customFormat="1" x14ac:dyDescent="0.15">
      <c r="A243"/>
      <c r="B243"/>
      <c r="C243"/>
      <c r="D243"/>
      <c r="E243"/>
      <c r="F243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</row>
    <row r="244" spans="1:98" s="37" customFormat="1" x14ac:dyDescent="0.15">
      <c r="A244"/>
      <c r="B244"/>
      <c r="C244"/>
      <c r="D244"/>
      <c r="E244"/>
      <c r="F244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</row>
    <row r="245" spans="1:98" s="37" customFormat="1" x14ac:dyDescent="0.15">
      <c r="A245"/>
      <c r="B245"/>
      <c r="C245"/>
      <c r="D245"/>
      <c r="E245"/>
      <c r="F245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</row>
    <row r="246" spans="1:98" s="37" customFormat="1" x14ac:dyDescent="0.15">
      <c r="A246"/>
      <c r="B246"/>
      <c r="C246"/>
      <c r="D246"/>
      <c r="E246"/>
      <c r="F24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</row>
    <row r="247" spans="1:98" s="37" customFormat="1" x14ac:dyDescent="0.15">
      <c r="A247"/>
      <c r="B247"/>
      <c r="C247"/>
      <c r="D247"/>
      <c r="E247"/>
      <c r="F247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</row>
    <row r="248" spans="1:98" s="37" customFormat="1" x14ac:dyDescent="0.15">
      <c r="A248"/>
      <c r="B248"/>
      <c r="C248"/>
      <c r="D248"/>
      <c r="E248"/>
      <c r="F248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</row>
    <row r="249" spans="1:98" s="38" customFormat="1" x14ac:dyDescent="0.15">
      <c r="A249"/>
      <c r="B249"/>
      <c r="C249"/>
      <c r="D249"/>
      <c r="E249"/>
      <c r="F249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</row>
    <row r="250" spans="1:98" s="38" customFormat="1" x14ac:dyDescent="0.15">
      <c r="A250"/>
      <c r="B250"/>
      <c r="C250"/>
      <c r="D250"/>
      <c r="E250"/>
      <c r="F250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</row>
    <row r="251" spans="1:98" s="38" customFormat="1" x14ac:dyDescent="0.15">
      <c r="A251"/>
      <c r="B251"/>
      <c r="C251"/>
      <c r="D251"/>
      <c r="E251"/>
      <c r="F251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</row>
    <row r="252" spans="1:98" s="38" customFormat="1" x14ac:dyDescent="0.15">
      <c r="A252"/>
      <c r="B252"/>
      <c r="C252"/>
      <c r="D252"/>
      <c r="E252"/>
      <c r="F252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</row>
    <row r="253" spans="1:98" s="1" customFormat="1" x14ac:dyDescent="0.15">
      <c r="A253"/>
      <c r="B253"/>
      <c r="C253"/>
      <c r="D253"/>
      <c r="E253"/>
      <c r="F253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</row>
    <row r="254" spans="1:98" s="1" customFormat="1" x14ac:dyDescent="0.15">
      <c r="A254"/>
      <c r="B254"/>
      <c r="C254"/>
      <c r="D254"/>
      <c r="E254"/>
      <c r="F254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</row>
    <row r="255" spans="1:98" s="1" customFormat="1" x14ac:dyDescent="0.15">
      <c r="A255"/>
      <c r="B255"/>
      <c r="C255"/>
      <c r="D255"/>
      <c r="E255"/>
      <c r="F25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</row>
    <row r="256" spans="1:98" s="1" customFormat="1" x14ac:dyDescent="0.15">
      <c r="A256"/>
      <c r="B256"/>
      <c r="C256"/>
      <c r="D256"/>
      <c r="E256"/>
      <c r="F256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</row>
    <row r="257" spans="1:98" x14ac:dyDescent="0.15"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3"/>
      <c r="CH257" s="33"/>
      <c r="CI257" s="33"/>
      <c r="CJ257" s="33"/>
      <c r="CK257" s="33"/>
      <c r="CL257" s="33"/>
      <c r="CM257" s="33"/>
      <c r="CN257" s="33"/>
      <c r="CO257" s="33"/>
      <c r="CP257" s="33"/>
      <c r="CQ257" s="33"/>
      <c r="CR257" s="33"/>
      <c r="CS257" s="33"/>
      <c r="CT257" s="33"/>
    </row>
    <row r="258" spans="1:98" x14ac:dyDescent="0.15"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33"/>
      <c r="CA258" s="33"/>
      <c r="CB258" s="33"/>
      <c r="CC258" s="33"/>
      <c r="CD258" s="33"/>
      <c r="CE258" s="33"/>
      <c r="CF258" s="33"/>
      <c r="CG258" s="33"/>
      <c r="CH258" s="33"/>
      <c r="CI258" s="33"/>
      <c r="CJ258" s="33"/>
      <c r="CK258" s="33"/>
      <c r="CL258" s="33"/>
      <c r="CM258" s="33"/>
      <c r="CN258" s="33"/>
      <c r="CO258" s="33"/>
      <c r="CP258" s="33"/>
      <c r="CQ258" s="33"/>
      <c r="CR258" s="33"/>
      <c r="CS258" s="33"/>
      <c r="CT258" s="33"/>
    </row>
    <row r="259" spans="1:98" s="30" customFormat="1" x14ac:dyDescent="0.15">
      <c r="A259"/>
      <c r="B259"/>
      <c r="C259"/>
      <c r="D259"/>
      <c r="E259"/>
      <c r="F259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33"/>
      <c r="CA259" s="33"/>
      <c r="CB259" s="33"/>
      <c r="CC259" s="33"/>
      <c r="CD259" s="33"/>
      <c r="CE259" s="33"/>
      <c r="CF259" s="33"/>
      <c r="CG259" s="33"/>
      <c r="CH259" s="33"/>
      <c r="CI259" s="33"/>
      <c r="CJ259" s="33"/>
      <c r="CK259" s="33"/>
      <c r="CL259" s="33"/>
      <c r="CM259" s="33"/>
      <c r="CN259" s="33"/>
      <c r="CO259" s="33"/>
      <c r="CP259" s="33"/>
      <c r="CQ259" s="33"/>
      <c r="CR259" s="33"/>
      <c r="CS259" s="33"/>
      <c r="CT259" s="33"/>
    </row>
    <row r="260" spans="1:98" s="37" customFormat="1" x14ac:dyDescent="0.15">
      <c r="A260"/>
      <c r="B260"/>
      <c r="C260"/>
      <c r="D260"/>
      <c r="E260"/>
      <c r="F260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</row>
    <row r="261" spans="1:98" s="37" customFormat="1" x14ac:dyDescent="0.15">
      <c r="A261"/>
      <c r="B261"/>
      <c r="C261"/>
      <c r="D261"/>
      <c r="E261"/>
      <c r="F261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</row>
    <row r="262" spans="1:98" s="37" customFormat="1" x14ac:dyDescent="0.15">
      <c r="A262"/>
      <c r="B262"/>
      <c r="C262"/>
      <c r="D262"/>
      <c r="E262"/>
      <c r="F262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</row>
    <row r="263" spans="1:98" s="38" customFormat="1" x14ac:dyDescent="0.15">
      <c r="A263"/>
      <c r="B263"/>
      <c r="C263"/>
      <c r="D263"/>
      <c r="E263"/>
      <c r="F263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</row>
    <row r="264" spans="1:98" s="38" customFormat="1" x14ac:dyDescent="0.15">
      <c r="A264"/>
      <c r="B264"/>
      <c r="C264"/>
      <c r="D264"/>
      <c r="E264"/>
      <c r="F264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</row>
    <row r="265" spans="1:98" s="38" customFormat="1" x14ac:dyDescent="0.15">
      <c r="A265"/>
      <c r="B265"/>
      <c r="C265"/>
      <c r="D265"/>
      <c r="E265"/>
      <c r="F265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</row>
    <row r="266" spans="1:98" s="38" customFormat="1" x14ac:dyDescent="0.15">
      <c r="A266"/>
      <c r="B266"/>
      <c r="C266"/>
      <c r="D266"/>
      <c r="E266"/>
      <c r="F26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</row>
    <row r="267" spans="1:98" x14ac:dyDescent="0.15"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  <c r="CH267" s="33"/>
      <c r="CI267" s="33"/>
      <c r="CJ267" s="33"/>
      <c r="CK267" s="33"/>
      <c r="CL267" s="33"/>
      <c r="CM267" s="33"/>
      <c r="CN267" s="33"/>
      <c r="CO267" s="33"/>
      <c r="CP267" s="33"/>
      <c r="CQ267" s="33"/>
      <c r="CR267" s="33"/>
      <c r="CS267" s="33"/>
      <c r="CT267" s="33"/>
    </row>
    <row r="268" spans="1:98" x14ac:dyDescent="0.15"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  <c r="CH268" s="33"/>
      <c r="CI268" s="33"/>
      <c r="CJ268" s="33"/>
      <c r="CK268" s="33"/>
      <c r="CL268" s="33"/>
      <c r="CM268" s="33"/>
      <c r="CN268" s="33"/>
      <c r="CO268" s="33"/>
      <c r="CP268" s="33"/>
      <c r="CQ268" s="33"/>
      <c r="CR268" s="33"/>
      <c r="CS268" s="33"/>
      <c r="CT268" s="33"/>
    </row>
    <row r="269" spans="1:98" s="32" customFormat="1" x14ac:dyDescent="0.15">
      <c r="A269"/>
      <c r="B269"/>
      <c r="C269"/>
      <c r="D269"/>
      <c r="E269"/>
      <c r="F269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  <c r="CT269" s="34"/>
    </row>
    <row r="270" spans="1:98" s="32" customFormat="1" x14ac:dyDescent="0.15">
      <c r="A270"/>
      <c r="B270"/>
      <c r="C270"/>
      <c r="D270"/>
      <c r="E270"/>
      <c r="F270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  <c r="CT270" s="34"/>
    </row>
    <row r="271" spans="1:98" s="32" customFormat="1" x14ac:dyDescent="0.15">
      <c r="A271"/>
      <c r="B271"/>
      <c r="C271"/>
      <c r="D271"/>
      <c r="E271"/>
      <c r="F271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  <c r="CT271" s="34"/>
    </row>
    <row r="272" spans="1:98" s="32" customFormat="1" x14ac:dyDescent="0.15">
      <c r="A272"/>
      <c r="B272"/>
      <c r="C272"/>
      <c r="D272"/>
      <c r="E272"/>
      <c r="F272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  <c r="CT272" s="34"/>
    </row>
    <row r="273" spans="1:98" s="32" customFormat="1" x14ac:dyDescent="0.15">
      <c r="A273"/>
      <c r="B273"/>
      <c r="C273"/>
      <c r="D273"/>
      <c r="E273"/>
      <c r="F273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  <c r="CT273" s="34"/>
    </row>
    <row r="274" spans="1:98" s="32" customFormat="1" x14ac:dyDescent="0.15">
      <c r="A274"/>
      <c r="B274"/>
      <c r="C274"/>
      <c r="D274"/>
      <c r="E274"/>
      <c r="F27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  <c r="CT274" s="34"/>
    </row>
    <row r="275" spans="1:98" x14ac:dyDescent="0.15"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  <c r="CH275" s="33"/>
      <c r="CI275" s="33"/>
      <c r="CJ275" s="33"/>
      <c r="CK275" s="33"/>
      <c r="CL275" s="33"/>
      <c r="CM275" s="33"/>
      <c r="CN275" s="33"/>
      <c r="CO275" s="33"/>
      <c r="CP275" s="33"/>
      <c r="CQ275" s="33"/>
      <c r="CR275" s="33"/>
      <c r="CS275" s="33"/>
      <c r="CT275" s="33"/>
    </row>
    <row r="276" spans="1:98" x14ac:dyDescent="0.15"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  <c r="CH276" s="33"/>
      <c r="CI276" s="33"/>
      <c r="CJ276" s="33"/>
      <c r="CK276" s="33"/>
      <c r="CL276" s="33"/>
      <c r="CM276" s="33"/>
      <c r="CN276" s="33"/>
      <c r="CO276" s="33"/>
      <c r="CP276" s="33"/>
      <c r="CQ276" s="33"/>
      <c r="CR276" s="33"/>
      <c r="CS276" s="33"/>
      <c r="CT276" s="33"/>
    </row>
    <row r="277" spans="1:98" x14ac:dyDescent="0.15"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  <c r="CH277" s="33"/>
      <c r="CI277" s="33"/>
      <c r="CJ277" s="33"/>
      <c r="CK277" s="33"/>
      <c r="CL277" s="33"/>
      <c r="CM277" s="33"/>
      <c r="CN277" s="33"/>
      <c r="CO277" s="33"/>
      <c r="CP277" s="33"/>
      <c r="CQ277" s="33"/>
      <c r="CR277" s="33"/>
      <c r="CS277" s="33"/>
      <c r="CT277" s="33"/>
    </row>
    <row r="278" spans="1:98" x14ac:dyDescent="0.15"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  <c r="CH278" s="33"/>
      <c r="CI278" s="33"/>
      <c r="CJ278" s="33"/>
      <c r="CK278" s="33"/>
      <c r="CL278" s="33"/>
      <c r="CM278" s="33"/>
      <c r="CN278" s="33"/>
      <c r="CO278" s="33"/>
      <c r="CP278" s="33"/>
      <c r="CQ278" s="33"/>
      <c r="CR278" s="33"/>
      <c r="CS278" s="33"/>
      <c r="CT278" s="33"/>
    </row>
    <row r="279" spans="1:98" x14ac:dyDescent="0.15"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  <c r="CH279" s="33"/>
      <c r="CI279" s="33"/>
      <c r="CJ279" s="33"/>
      <c r="CK279" s="33"/>
      <c r="CL279" s="33"/>
      <c r="CM279" s="33"/>
      <c r="CN279" s="33"/>
      <c r="CO279" s="33"/>
      <c r="CP279" s="33"/>
      <c r="CQ279" s="33"/>
      <c r="CR279" s="33"/>
      <c r="CS279" s="33"/>
      <c r="CT279" s="33"/>
    </row>
    <row r="280" spans="1:98" x14ac:dyDescent="0.15"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3"/>
      <c r="CH280" s="33"/>
      <c r="CI280" s="33"/>
      <c r="CJ280" s="33"/>
      <c r="CK280" s="33"/>
      <c r="CL280" s="33"/>
      <c r="CM280" s="33"/>
      <c r="CN280" s="33"/>
      <c r="CO280" s="33"/>
      <c r="CP280" s="33"/>
      <c r="CQ280" s="33"/>
      <c r="CR280" s="33"/>
      <c r="CS280" s="33"/>
      <c r="CT280" s="33"/>
    </row>
    <row r="281" spans="1:98" s="30" customFormat="1" x14ac:dyDescent="0.15">
      <c r="A281"/>
      <c r="B281"/>
      <c r="C281"/>
      <c r="D281"/>
      <c r="E281"/>
      <c r="F281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  <c r="CH281" s="33"/>
      <c r="CI281" s="33"/>
      <c r="CJ281" s="33"/>
      <c r="CK281" s="33"/>
      <c r="CL281" s="33"/>
      <c r="CM281" s="33"/>
      <c r="CN281" s="33"/>
      <c r="CO281" s="33"/>
      <c r="CP281" s="33"/>
      <c r="CQ281" s="33"/>
      <c r="CR281" s="33"/>
      <c r="CS281" s="33"/>
      <c r="CT281" s="33"/>
    </row>
    <row r="282" spans="1:98" s="30" customFormat="1" x14ac:dyDescent="0.15">
      <c r="A282"/>
      <c r="B282"/>
      <c r="C282"/>
      <c r="D282"/>
      <c r="E282"/>
      <c r="F28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  <c r="CH282" s="33"/>
      <c r="CI282" s="33"/>
      <c r="CJ282" s="33"/>
      <c r="CK282" s="33"/>
      <c r="CL282" s="33"/>
      <c r="CM282" s="33"/>
      <c r="CN282" s="33"/>
      <c r="CO282" s="33"/>
      <c r="CP282" s="33"/>
      <c r="CQ282" s="33"/>
      <c r="CR282" s="33"/>
      <c r="CS282" s="33"/>
      <c r="CT282" s="33"/>
    </row>
    <row r="283" spans="1:98" s="30" customFormat="1" x14ac:dyDescent="0.15">
      <c r="A283"/>
      <c r="B283"/>
      <c r="C283"/>
      <c r="D283"/>
      <c r="E283"/>
      <c r="F28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  <c r="CH283" s="33"/>
      <c r="CI283" s="33"/>
      <c r="CJ283" s="33"/>
      <c r="CK283" s="33"/>
      <c r="CL283" s="33"/>
      <c r="CM283" s="33"/>
      <c r="CN283" s="33"/>
      <c r="CO283" s="33"/>
      <c r="CP283" s="33"/>
      <c r="CQ283" s="33"/>
      <c r="CR283" s="33"/>
      <c r="CS283" s="33"/>
      <c r="CT283" s="33"/>
    </row>
    <row r="284" spans="1:98" s="30" customFormat="1" x14ac:dyDescent="0.15">
      <c r="A284"/>
      <c r="B284"/>
      <c r="C284"/>
      <c r="D284"/>
      <c r="E284"/>
      <c r="F284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  <c r="CH284" s="33"/>
      <c r="CI284" s="33"/>
      <c r="CJ284" s="33"/>
      <c r="CK284" s="33"/>
      <c r="CL284" s="33"/>
      <c r="CM284" s="33"/>
      <c r="CN284" s="33"/>
      <c r="CO284" s="33"/>
      <c r="CP284" s="33"/>
      <c r="CQ284" s="33"/>
      <c r="CR284" s="33"/>
      <c r="CS284" s="33"/>
      <c r="CT284" s="33"/>
    </row>
    <row r="285" spans="1:98" s="30" customFormat="1" x14ac:dyDescent="0.15">
      <c r="A285"/>
      <c r="B285"/>
      <c r="C285"/>
      <c r="D285"/>
      <c r="E285"/>
      <c r="F285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  <c r="CH285" s="33"/>
      <c r="CI285" s="33"/>
      <c r="CJ285" s="33"/>
      <c r="CK285" s="33"/>
      <c r="CL285" s="33"/>
      <c r="CM285" s="33"/>
      <c r="CN285" s="33"/>
      <c r="CO285" s="33"/>
      <c r="CP285" s="33"/>
      <c r="CQ285" s="33"/>
      <c r="CR285" s="33"/>
      <c r="CS285" s="33"/>
      <c r="CT285" s="33"/>
    </row>
    <row r="286" spans="1:98" s="30" customFormat="1" x14ac:dyDescent="0.15">
      <c r="A286"/>
      <c r="B286"/>
      <c r="C286"/>
      <c r="D286"/>
      <c r="E286"/>
      <c r="F286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  <c r="CH286" s="33"/>
      <c r="CI286" s="33"/>
      <c r="CJ286" s="33"/>
      <c r="CK286" s="33"/>
      <c r="CL286" s="33"/>
      <c r="CM286" s="33"/>
      <c r="CN286" s="33"/>
      <c r="CO286" s="33"/>
      <c r="CP286" s="33"/>
      <c r="CQ286" s="33"/>
      <c r="CR286" s="33"/>
      <c r="CS286" s="33"/>
      <c r="CT286" s="33"/>
    </row>
    <row r="287" spans="1:98" s="30" customFormat="1" x14ac:dyDescent="0.15">
      <c r="A287"/>
      <c r="B287"/>
      <c r="C287"/>
      <c r="D287"/>
      <c r="E287"/>
      <c r="F287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  <c r="CH287" s="33"/>
      <c r="CI287" s="33"/>
      <c r="CJ287" s="33"/>
      <c r="CK287" s="33"/>
      <c r="CL287" s="33"/>
      <c r="CM287" s="33"/>
      <c r="CN287" s="33"/>
      <c r="CO287" s="33"/>
      <c r="CP287" s="33"/>
      <c r="CQ287" s="33"/>
      <c r="CR287" s="33"/>
      <c r="CS287" s="33"/>
      <c r="CT287" s="33"/>
    </row>
    <row r="288" spans="1:98" s="30" customFormat="1" x14ac:dyDescent="0.15">
      <c r="A288"/>
      <c r="B288"/>
      <c r="C288"/>
      <c r="D288"/>
      <c r="E288"/>
      <c r="F288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  <c r="CH288" s="33"/>
      <c r="CI288" s="33"/>
      <c r="CJ288" s="33"/>
      <c r="CK288" s="33"/>
      <c r="CL288" s="33"/>
      <c r="CM288" s="33"/>
      <c r="CN288" s="33"/>
      <c r="CO288" s="33"/>
      <c r="CP288" s="33"/>
      <c r="CQ288" s="33"/>
      <c r="CR288" s="33"/>
      <c r="CS288" s="33"/>
      <c r="CT288" s="33"/>
    </row>
    <row r="289" spans="1:6" s="32" customFormat="1" x14ac:dyDescent="0.15">
      <c r="A289"/>
      <c r="B289"/>
      <c r="C289"/>
      <c r="D289"/>
      <c r="E289"/>
      <c r="F289"/>
    </row>
    <row r="290" spans="1:6" s="32" customFormat="1" x14ac:dyDescent="0.15">
      <c r="A290"/>
      <c r="B290"/>
      <c r="C290"/>
      <c r="D290"/>
      <c r="E290"/>
      <c r="F290"/>
    </row>
    <row r="291" spans="1:6" s="32" customFormat="1" x14ac:dyDescent="0.15">
      <c r="A291"/>
      <c r="B291"/>
      <c r="C291"/>
      <c r="D291"/>
      <c r="E291"/>
      <c r="F291"/>
    </row>
    <row r="292" spans="1:6" s="32" customFormat="1" x14ac:dyDescent="0.15">
      <c r="A292"/>
      <c r="B292"/>
      <c r="C292"/>
      <c r="D292"/>
      <c r="E292"/>
      <c r="F292"/>
    </row>
    <row r="293" spans="1:6" s="32" customFormat="1" x14ac:dyDescent="0.15">
      <c r="A293"/>
      <c r="B293"/>
      <c r="C293"/>
      <c r="D293"/>
      <c r="E293"/>
      <c r="F293"/>
    </row>
    <row r="294" spans="1:6" s="32" customFormat="1" x14ac:dyDescent="0.15">
      <c r="A294"/>
      <c r="B294"/>
      <c r="C294"/>
      <c r="D294"/>
      <c r="E294"/>
      <c r="F294"/>
    </row>
    <row r="295" spans="1:6" s="32" customFormat="1" x14ac:dyDescent="0.15">
      <c r="A295"/>
      <c r="B295"/>
      <c r="C295"/>
      <c r="D295"/>
      <c r="E295"/>
      <c r="F295"/>
    </row>
    <row r="296" spans="1:6" s="32" customFormat="1" x14ac:dyDescent="0.15">
      <c r="A296"/>
      <c r="B296"/>
      <c r="C296"/>
      <c r="D296"/>
      <c r="E296"/>
      <c r="F296"/>
    </row>
    <row r="297" spans="1:6" s="32" customFormat="1" x14ac:dyDescent="0.15">
      <c r="A297"/>
      <c r="B297"/>
      <c r="C297"/>
      <c r="D297"/>
      <c r="E297"/>
      <c r="F297"/>
    </row>
    <row r="298" spans="1:6" s="32" customFormat="1" x14ac:dyDescent="0.15">
      <c r="A298"/>
      <c r="B298"/>
      <c r="C298"/>
      <c r="D298"/>
      <c r="E298"/>
      <c r="F298"/>
    </row>
    <row r="299" spans="1:6" s="32" customFormat="1" x14ac:dyDescent="0.15">
      <c r="A299"/>
      <c r="B299"/>
      <c r="C299"/>
      <c r="D299"/>
      <c r="E299"/>
      <c r="F299"/>
    </row>
    <row r="300" spans="1:6" s="32" customFormat="1" x14ac:dyDescent="0.15">
      <c r="A300"/>
      <c r="B300"/>
      <c r="C300"/>
      <c r="D300"/>
      <c r="E300"/>
      <c r="F300"/>
    </row>
    <row r="301" spans="1:6" s="32" customFormat="1" x14ac:dyDescent="0.15">
      <c r="A301"/>
      <c r="B301"/>
      <c r="C301"/>
      <c r="D301"/>
      <c r="E301"/>
      <c r="F301"/>
    </row>
    <row r="302" spans="1:6" s="32" customFormat="1" x14ac:dyDescent="0.15">
      <c r="A302"/>
      <c r="B302"/>
      <c r="C302"/>
      <c r="D302"/>
      <c r="E302"/>
      <c r="F302"/>
    </row>
    <row r="306" spans="1:6" s="1" customFormat="1" x14ac:dyDescent="0.15">
      <c r="A306"/>
      <c r="B306"/>
      <c r="C306"/>
      <c r="D306"/>
      <c r="E306"/>
      <c r="F306"/>
    </row>
    <row r="307" spans="1:6" s="1" customFormat="1" x14ac:dyDescent="0.15">
      <c r="A307"/>
      <c r="B307"/>
      <c r="C307"/>
      <c r="D307"/>
      <c r="E307"/>
      <c r="F307"/>
    </row>
    <row r="308" spans="1:6" s="1" customFormat="1" x14ac:dyDescent="0.15">
      <c r="A308"/>
      <c r="B308"/>
      <c r="C308"/>
      <c r="D308"/>
      <c r="E308"/>
      <c r="F308"/>
    </row>
    <row r="309" spans="1:6" s="1" customFormat="1" x14ac:dyDescent="0.15">
      <c r="A309"/>
      <c r="B309"/>
      <c r="C309"/>
      <c r="D309"/>
      <c r="E309"/>
      <c r="F309"/>
    </row>
    <row r="322" ht="13.5" customHeight="1" x14ac:dyDescent="0.15"/>
    <row r="338" spans="1:6" s="38" customFormat="1" x14ac:dyDescent="0.15">
      <c r="A338"/>
      <c r="B338"/>
      <c r="C338"/>
      <c r="D338"/>
      <c r="E338"/>
      <c r="F338"/>
    </row>
    <row r="350" spans="1:6" s="38" customFormat="1" x14ac:dyDescent="0.15">
      <c r="A350"/>
      <c r="B350"/>
      <c r="C350"/>
      <c r="D350"/>
      <c r="E350"/>
      <c r="F350"/>
    </row>
    <row r="351" spans="1:6" s="38" customFormat="1" x14ac:dyDescent="0.15">
      <c r="A351"/>
      <c r="B351"/>
      <c r="C351"/>
      <c r="D351"/>
      <c r="E351"/>
      <c r="F351"/>
    </row>
    <row r="352" spans="1:6" s="38" customFormat="1" x14ac:dyDescent="0.15">
      <c r="A352"/>
      <c r="B352"/>
      <c r="C352"/>
      <c r="D352"/>
      <c r="E352"/>
      <c r="F352"/>
    </row>
    <row r="353" spans="1:6" s="38" customFormat="1" x14ac:dyDescent="0.15">
      <c r="A353"/>
      <c r="B353"/>
      <c r="C353"/>
      <c r="D353"/>
      <c r="E353"/>
      <c r="F353"/>
    </row>
    <row r="354" spans="1:6" s="38" customFormat="1" x14ac:dyDescent="0.15">
      <c r="A354"/>
      <c r="B354"/>
      <c r="C354"/>
      <c r="D354"/>
      <c r="E354"/>
      <c r="F354"/>
    </row>
    <row r="355" spans="1:6" s="38" customFormat="1" x14ac:dyDescent="0.15">
      <c r="A355"/>
      <c r="B355"/>
      <c r="C355"/>
      <c r="D355"/>
      <c r="E355"/>
      <c r="F355"/>
    </row>
    <row r="356" spans="1:6" s="38" customFormat="1" x14ac:dyDescent="0.15">
      <c r="A356"/>
      <c r="B356"/>
      <c r="C356"/>
      <c r="D356"/>
      <c r="E356"/>
      <c r="F356"/>
    </row>
    <row r="357" spans="1:6" s="38" customFormat="1" x14ac:dyDescent="0.15">
      <c r="A357"/>
      <c r="B357"/>
      <c r="C357"/>
      <c r="D357"/>
      <c r="E357"/>
      <c r="F357"/>
    </row>
    <row r="385" spans="1:6" s="1" customFormat="1" x14ac:dyDescent="0.15">
      <c r="A385"/>
      <c r="B385"/>
      <c r="C385"/>
      <c r="D385"/>
      <c r="E385"/>
      <c r="F385"/>
    </row>
    <row r="386" spans="1:6" s="1" customFormat="1" x14ac:dyDescent="0.15">
      <c r="A386"/>
      <c r="B386"/>
      <c r="C386"/>
      <c r="D386"/>
      <c r="E386"/>
      <c r="F386"/>
    </row>
    <row r="387" spans="1:6" s="1" customFormat="1" x14ac:dyDescent="0.15">
      <c r="A387"/>
      <c r="B387"/>
      <c r="C387"/>
      <c r="D387"/>
      <c r="E387"/>
      <c r="F387"/>
    </row>
    <row r="388" spans="1:6" s="1" customFormat="1" x14ac:dyDescent="0.15">
      <c r="A388"/>
      <c r="B388"/>
      <c r="C388"/>
      <c r="D388"/>
      <c r="E388"/>
      <c r="F388"/>
    </row>
    <row r="389" spans="1:6" s="1" customFormat="1" x14ac:dyDescent="0.15">
      <c r="A389"/>
      <c r="B389"/>
      <c r="C389"/>
      <c r="D389"/>
      <c r="E389"/>
      <c r="F389"/>
    </row>
    <row r="390" spans="1:6" s="1" customFormat="1" x14ac:dyDescent="0.15">
      <c r="A390"/>
      <c r="B390"/>
      <c r="C390"/>
      <c r="D390"/>
      <c r="E390"/>
      <c r="F390"/>
    </row>
    <row r="432" ht="15.95" customHeight="1" x14ac:dyDescent="0.15"/>
    <row r="433" spans="1:6" s="32" customFormat="1" ht="13.5" customHeight="1" x14ac:dyDescent="0.15">
      <c r="A433"/>
      <c r="B433"/>
      <c r="C433"/>
      <c r="D433"/>
      <c r="E433"/>
      <c r="F433"/>
    </row>
    <row r="434" spans="1:6" ht="96" customHeight="1" x14ac:dyDescent="0.15"/>
  </sheetData>
  <mergeCells count="11">
    <mergeCell ref="C100:C101"/>
    <mergeCell ref="C102:C103"/>
    <mergeCell ref="A41:A76"/>
    <mergeCell ref="A26:A40"/>
    <mergeCell ref="A95:A99"/>
    <mergeCell ref="A10:A17"/>
    <mergeCell ref="B10:B12"/>
    <mergeCell ref="A2:A9"/>
    <mergeCell ref="B2:B4"/>
    <mergeCell ref="A18:A25"/>
    <mergeCell ref="B18:B20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3042-5A94-41AE-BCE4-94BCBE3C8A21}">
  <dimension ref="A1:CP289"/>
  <sheetViews>
    <sheetView workbookViewId="0">
      <selection activeCell="E18" sqref="E18"/>
    </sheetView>
  </sheetViews>
  <sheetFormatPr defaultRowHeight="13.5" x14ac:dyDescent="0.15"/>
  <cols>
    <col min="1" max="1" width="16" customWidth="1"/>
    <col min="2" max="2" width="17.375" customWidth="1"/>
    <col min="3" max="3" width="26.375" customWidth="1"/>
    <col min="4" max="4" width="8.25" customWidth="1"/>
    <col min="5" max="5" width="11.75" customWidth="1"/>
    <col min="6" max="6" width="46.625" customWidth="1"/>
  </cols>
  <sheetData>
    <row r="1" spans="1:94" ht="17.25" customHeight="1" x14ac:dyDescent="0.15">
      <c r="A1" s="4"/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</row>
    <row r="2" spans="1:94" x14ac:dyDescent="0.15">
      <c r="A2" s="158" t="s">
        <v>327</v>
      </c>
      <c r="B2" s="135"/>
      <c r="C2" s="6" t="s">
        <v>313</v>
      </c>
      <c r="D2" s="7">
        <v>404901</v>
      </c>
      <c r="E2" s="7" t="str">
        <f>REPT(0,4-LEN(DEC2HEX(D2-400001)))&amp;DEC2HEX(D2-400001)&amp;"H"</f>
        <v>1324H</v>
      </c>
      <c r="F2" s="27" t="s">
        <v>314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</row>
    <row r="3" spans="1:94" ht="40.5" x14ac:dyDescent="0.15">
      <c r="A3" s="159"/>
      <c r="B3" s="136"/>
      <c r="C3" s="6" t="s">
        <v>315</v>
      </c>
      <c r="D3" s="7">
        <f t="shared" ref="D3:D9" si="0">D2+1</f>
        <v>404902</v>
      </c>
      <c r="E3" s="7" t="str">
        <f t="shared" ref="E3:E9" si="1">REPT(0,4-LEN(DEC2HEX(D3-400001)))&amp;DEC2HEX(D3-400001)&amp;"H"</f>
        <v>1325H</v>
      </c>
      <c r="F3" s="27" t="s">
        <v>316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</row>
    <row r="4" spans="1:94" x14ac:dyDescent="0.15">
      <c r="A4" s="159"/>
      <c r="B4" s="115"/>
      <c r="C4" s="6" t="s">
        <v>231</v>
      </c>
      <c r="D4" s="7">
        <f t="shared" si="0"/>
        <v>404903</v>
      </c>
      <c r="E4" s="7" t="str">
        <f t="shared" si="1"/>
        <v>1326H</v>
      </c>
      <c r="F4" s="27" t="s">
        <v>232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</row>
    <row r="5" spans="1:94" x14ac:dyDescent="0.15">
      <c r="A5" s="159"/>
      <c r="B5" s="115"/>
      <c r="C5" s="6" t="s">
        <v>233</v>
      </c>
      <c r="D5" s="7">
        <f t="shared" si="0"/>
        <v>404904</v>
      </c>
      <c r="E5" s="7" t="str">
        <f t="shared" si="1"/>
        <v>1327H</v>
      </c>
      <c r="F5" s="27" t="s">
        <v>234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</row>
    <row r="6" spans="1:94" x14ac:dyDescent="0.15">
      <c r="A6" s="159"/>
      <c r="B6" s="115"/>
      <c r="C6" s="6" t="s">
        <v>235</v>
      </c>
      <c r="D6" s="7">
        <f t="shared" si="0"/>
        <v>404905</v>
      </c>
      <c r="E6" s="7" t="str">
        <f t="shared" si="1"/>
        <v>1328H</v>
      </c>
      <c r="F6" s="27" t="s">
        <v>234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</row>
    <row r="7" spans="1:94" x14ac:dyDescent="0.15">
      <c r="A7" s="159"/>
      <c r="B7" s="115"/>
      <c r="C7" s="6" t="s">
        <v>236</v>
      </c>
      <c r="D7" s="7">
        <f t="shared" si="0"/>
        <v>404906</v>
      </c>
      <c r="E7" s="7" t="str">
        <f t="shared" si="1"/>
        <v>1329H</v>
      </c>
      <c r="F7" s="27" t="s">
        <v>234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</row>
    <row r="8" spans="1:94" ht="27" x14ac:dyDescent="0.15">
      <c r="A8" s="159"/>
      <c r="B8" s="115"/>
      <c r="C8" s="6" t="s">
        <v>237</v>
      </c>
      <c r="D8" s="7">
        <f t="shared" si="0"/>
        <v>404907</v>
      </c>
      <c r="E8" s="7" t="str">
        <f t="shared" si="1"/>
        <v>132AH</v>
      </c>
      <c r="F8" s="27" t="s">
        <v>238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</row>
    <row r="9" spans="1:94" ht="27" x14ac:dyDescent="0.15">
      <c r="A9" s="160"/>
      <c r="B9" s="116"/>
      <c r="C9" s="6" t="s">
        <v>317</v>
      </c>
      <c r="D9" s="7">
        <f t="shared" si="0"/>
        <v>404908</v>
      </c>
      <c r="E9" s="7" t="str">
        <f t="shared" si="1"/>
        <v>132BH</v>
      </c>
      <c r="F9" s="27" t="s">
        <v>318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</row>
    <row r="10" spans="1:94" x14ac:dyDescent="0.15">
      <c r="A10" s="158" t="s">
        <v>328</v>
      </c>
      <c r="B10" s="114"/>
      <c r="C10" s="6" t="s">
        <v>319</v>
      </c>
      <c r="D10" s="12">
        <v>404984</v>
      </c>
      <c r="E10" s="7" t="str">
        <f t="shared" ref="E10:E16" si="2">REPT(0,4-LEN(DEC2HEX(D10-400001)))&amp;DEC2HEX(D10-400001)&amp;"H"</f>
        <v>1377H</v>
      </c>
      <c r="F10" s="27" t="s">
        <v>337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</row>
    <row r="11" spans="1:94" x14ac:dyDescent="0.15">
      <c r="A11" s="159"/>
      <c r="B11" s="115"/>
      <c r="C11" s="6" t="s">
        <v>320</v>
      </c>
      <c r="D11" s="12">
        <f t="shared" ref="D11:D15" si="3">D10+1</f>
        <v>404985</v>
      </c>
      <c r="E11" s="7" t="str">
        <f t="shared" si="2"/>
        <v>1378H</v>
      </c>
      <c r="F11" s="27" t="s">
        <v>338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</row>
    <row r="12" spans="1:94" ht="67.5" x14ac:dyDescent="0.15">
      <c r="A12" s="159"/>
      <c r="B12" s="115"/>
      <c r="C12" s="109" t="s">
        <v>239</v>
      </c>
      <c r="D12" s="12">
        <f t="shared" si="3"/>
        <v>404986</v>
      </c>
      <c r="E12" s="7" t="str">
        <f t="shared" si="2"/>
        <v>1379H</v>
      </c>
      <c r="F12" s="27" t="s">
        <v>240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</row>
    <row r="13" spans="1:94" ht="27" customHeight="1" x14ac:dyDescent="0.15">
      <c r="A13" s="159"/>
      <c r="B13" s="115"/>
      <c r="C13" s="109" t="s">
        <v>241</v>
      </c>
      <c r="D13" s="12">
        <f t="shared" si="3"/>
        <v>404987</v>
      </c>
      <c r="E13" s="7" t="str">
        <f t="shared" si="2"/>
        <v>137AH</v>
      </c>
      <c r="F13" s="27" t="s">
        <v>242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</row>
    <row r="14" spans="1:94" x14ac:dyDescent="0.15">
      <c r="A14" s="159"/>
      <c r="B14" s="115"/>
      <c r="C14" s="109" t="s">
        <v>321</v>
      </c>
      <c r="D14" s="12">
        <f t="shared" si="3"/>
        <v>404988</v>
      </c>
      <c r="E14" s="7" t="str">
        <f t="shared" si="2"/>
        <v>137BH</v>
      </c>
      <c r="F14" s="27" t="s">
        <v>322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</row>
    <row r="15" spans="1:94" x14ac:dyDescent="0.15">
      <c r="A15" s="159"/>
      <c r="B15" s="115"/>
      <c r="C15" s="109" t="s">
        <v>323</v>
      </c>
      <c r="D15" s="12">
        <f t="shared" si="3"/>
        <v>404989</v>
      </c>
      <c r="E15" s="7" t="str">
        <f t="shared" si="2"/>
        <v>137CH</v>
      </c>
      <c r="F15" s="27" t="s">
        <v>324</v>
      </c>
    </row>
    <row r="16" spans="1:94" x14ac:dyDescent="0.15">
      <c r="A16" s="160"/>
      <c r="B16" s="116"/>
      <c r="C16" s="6" t="s">
        <v>325</v>
      </c>
      <c r="D16" s="12">
        <f>D15+1</f>
        <v>404990</v>
      </c>
      <c r="E16" s="7" t="str">
        <f t="shared" si="2"/>
        <v>137DH</v>
      </c>
      <c r="F16" s="27" t="s">
        <v>326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</row>
    <row r="17" spans="7:94" x14ac:dyDescent="0.15"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</row>
    <row r="18" spans="7:94" x14ac:dyDescent="0.15"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</row>
    <row r="19" spans="7:94" x14ac:dyDescent="0.15"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</row>
    <row r="20" spans="7:94" x14ac:dyDescent="0.15"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</row>
    <row r="21" spans="7:94" x14ac:dyDescent="0.15"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</row>
    <row r="22" spans="7:94" x14ac:dyDescent="0.15"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</row>
    <row r="23" spans="7:94" x14ac:dyDescent="0.15"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</row>
    <row r="24" spans="7:94" x14ac:dyDescent="0.15"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</row>
    <row r="25" spans="7:94" x14ac:dyDescent="0.15"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</row>
    <row r="26" spans="7:94" x14ac:dyDescent="0.15"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</row>
    <row r="27" spans="7:94" x14ac:dyDescent="0.15"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</row>
    <row r="28" spans="7:94" x14ac:dyDescent="0.15"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</row>
    <row r="29" spans="7:94" x14ac:dyDescent="0.15"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</row>
    <row r="30" spans="7:94" x14ac:dyDescent="0.15"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</row>
    <row r="31" spans="7:94" x14ac:dyDescent="0.15"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</row>
    <row r="32" spans="7:94" x14ac:dyDescent="0.15"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</row>
    <row r="33" spans="7:94" x14ac:dyDescent="0.15"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</row>
    <row r="34" spans="7:94" x14ac:dyDescent="0.15"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</row>
    <row r="35" spans="7:94" x14ac:dyDescent="0.15"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</row>
    <row r="36" spans="7:94" x14ac:dyDescent="0.15"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</row>
    <row r="37" spans="7:94" x14ac:dyDescent="0.15"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</row>
    <row r="38" spans="7:94" x14ac:dyDescent="0.15"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</row>
    <row r="39" spans="7:94" x14ac:dyDescent="0.15"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</row>
    <row r="40" spans="7:94" x14ac:dyDescent="0.15"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</row>
    <row r="41" spans="7:94" x14ac:dyDescent="0.15"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</row>
    <row r="42" spans="7:94" x14ac:dyDescent="0.15"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</row>
    <row r="43" spans="7:94" x14ac:dyDescent="0.15"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</row>
    <row r="44" spans="7:94" x14ac:dyDescent="0.15"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</row>
    <row r="45" spans="7:94" x14ac:dyDescent="0.15"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</row>
    <row r="46" spans="7:94" x14ac:dyDescent="0.15"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</row>
    <row r="47" spans="7:94" x14ac:dyDescent="0.15"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</row>
    <row r="48" spans="7:94" x14ac:dyDescent="0.15"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</row>
    <row r="49" spans="7:94" x14ac:dyDescent="0.15"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</row>
    <row r="50" spans="7:94" x14ac:dyDescent="0.15"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</row>
    <row r="51" spans="7:94" x14ac:dyDescent="0.15"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</row>
    <row r="52" spans="7:94" x14ac:dyDescent="0.15"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</row>
    <row r="53" spans="7:94" x14ac:dyDescent="0.15"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</row>
    <row r="54" spans="7:94" x14ac:dyDescent="0.15"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</row>
    <row r="55" spans="7:94" x14ac:dyDescent="0.15"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</row>
    <row r="56" spans="7:94" x14ac:dyDescent="0.15"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</row>
    <row r="57" spans="7:94" x14ac:dyDescent="0.15"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</row>
    <row r="58" spans="7:94" x14ac:dyDescent="0.15"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</row>
    <row r="59" spans="7:94" x14ac:dyDescent="0.15"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</row>
    <row r="60" spans="7:94" x14ac:dyDescent="0.15"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</row>
    <row r="61" spans="7:94" x14ac:dyDescent="0.15"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</row>
    <row r="62" spans="7:94" x14ac:dyDescent="0.15"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</row>
    <row r="63" spans="7:94" x14ac:dyDescent="0.15"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</row>
    <row r="64" spans="7:94" x14ac:dyDescent="0.15"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</row>
    <row r="65" spans="7:94" x14ac:dyDescent="0.15"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</row>
    <row r="66" spans="7:94" x14ac:dyDescent="0.15"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</row>
    <row r="67" spans="7:94" x14ac:dyDescent="0.15"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</row>
    <row r="68" spans="7:94" x14ac:dyDescent="0.15"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</row>
    <row r="69" spans="7:94" x14ac:dyDescent="0.15"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</row>
    <row r="70" spans="7:94" x14ac:dyDescent="0.15"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</row>
    <row r="71" spans="7:94" x14ac:dyDescent="0.15"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</row>
    <row r="72" spans="7:94" x14ac:dyDescent="0.15"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</row>
    <row r="73" spans="7:94" ht="13.5" customHeight="1" x14ac:dyDescent="0.15"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</row>
    <row r="74" spans="7:94" x14ac:dyDescent="0.15"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</row>
    <row r="75" spans="7:94" x14ac:dyDescent="0.15"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</row>
    <row r="76" spans="7:94" x14ac:dyDescent="0.15"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</row>
    <row r="77" spans="7:94" x14ac:dyDescent="0.15"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</row>
    <row r="78" spans="7:94" x14ac:dyDescent="0.15"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</row>
    <row r="79" spans="7:94" x14ac:dyDescent="0.15"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</row>
    <row r="80" spans="7:94" x14ac:dyDescent="0.15"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</row>
    <row r="81" spans="1:94" x14ac:dyDescent="0.15"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</row>
    <row r="82" spans="1:94" x14ac:dyDescent="0.15"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</row>
    <row r="83" spans="1:94" x14ac:dyDescent="0.15"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</row>
    <row r="84" spans="1:94" x14ac:dyDescent="0.15"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</row>
    <row r="85" spans="1:94" ht="13.5" customHeight="1" x14ac:dyDescent="0.15"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</row>
    <row r="86" spans="1:94" x14ac:dyDescent="0.15"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</row>
    <row r="87" spans="1:94" x14ac:dyDescent="0.15"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</row>
    <row r="88" spans="1:94" x14ac:dyDescent="0.15"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</row>
    <row r="89" spans="1:94" x14ac:dyDescent="0.15"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</row>
    <row r="90" spans="1:94" x14ac:dyDescent="0.15">
      <c r="G90" s="36"/>
      <c r="H90" s="36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</row>
    <row r="91" spans="1:94" x14ac:dyDescent="0.15">
      <c r="G91" s="36"/>
      <c r="H91" s="36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</row>
    <row r="92" spans="1:94" x14ac:dyDescent="0.15">
      <c r="G92" s="36"/>
      <c r="H92" s="36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</row>
    <row r="93" spans="1:94" ht="13.5" customHeight="1" x14ac:dyDescent="0.15">
      <c r="G93" s="36"/>
      <c r="H93" s="36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</row>
    <row r="94" spans="1:94" s="38" customFormat="1" x14ac:dyDescent="0.15">
      <c r="A94"/>
      <c r="B94"/>
      <c r="C94"/>
      <c r="D94"/>
      <c r="E94"/>
      <c r="F9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</row>
    <row r="95" spans="1:94" s="38" customFormat="1" x14ac:dyDescent="0.15">
      <c r="A95"/>
      <c r="B95"/>
      <c r="C95"/>
      <c r="D95"/>
      <c r="E95"/>
      <c r="F9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</row>
    <row r="96" spans="1:94" s="38" customFormat="1" x14ac:dyDescent="0.15">
      <c r="A96"/>
      <c r="B96"/>
      <c r="C96"/>
      <c r="D96"/>
      <c r="E96"/>
      <c r="F9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</row>
    <row r="97" spans="1:94" s="38" customFormat="1" x14ac:dyDescent="0.15">
      <c r="A97"/>
      <c r="B97"/>
      <c r="C97"/>
      <c r="D97"/>
      <c r="E97"/>
      <c r="F97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</row>
    <row r="98" spans="1:94" s="37" customFormat="1" x14ac:dyDescent="0.15">
      <c r="A98"/>
      <c r="B98"/>
      <c r="C98"/>
      <c r="D98"/>
      <c r="E98"/>
      <c r="F98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</row>
    <row r="99" spans="1:94" s="37" customFormat="1" x14ac:dyDescent="0.15">
      <c r="A99"/>
      <c r="B99"/>
      <c r="C99"/>
      <c r="D99"/>
      <c r="E99"/>
      <c r="F99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</row>
    <row r="100" spans="1:94" s="37" customFormat="1" x14ac:dyDescent="0.15">
      <c r="A100"/>
      <c r="B100"/>
      <c r="C100"/>
      <c r="D100"/>
      <c r="E100"/>
      <c r="F100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</row>
    <row r="101" spans="1:94" s="37" customFormat="1" x14ac:dyDescent="0.15">
      <c r="A101"/>
      <c r="B101"/>
      <c r="C101"/>
      <c r="D101"/>
      <c r="E101"/>
      <c r="F101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</row>
    <row r="102" spans="1:94" s="37" customFormat="1" x14ac:dyDescent="0.15">
      <c r="A102"/>
      <c r="B102"/>
      <c r="C102"/>
      <c r="D102"/>
      <c r="E102"/>
      <c r="F102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</row>
    <row r="103" spans="1:94" s="37" customFormat="1" x14ac:dyDescent="0.15">
      <c r="A103"/>
      <c r="B103"/>
      <c r="C103"/>
      <c r="D103"/>
      <c r="E103"/>
      <c r="F103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</row>
    <row r="104" spans="1:94" s="38" customFormat="1" x14ac:dyDescent="0.15">
      <c r="A104"/>
      <c r="B104"/>
      <c r="C104"/>
      <c r="D104"/>
      <c r="E104"/>
      <c r="F104"/>
      <c r="G104" s="35"/>
      <c r="H104" s="35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</row>
    <row r="105" spans="1:94" s="38" customFormat="1" x14ac:dyDescent="0.15">
      <c r="A105"/>
      <c r="B105"/>
      <c r="C105"/>
      <c r="D105"/>
      <c r="E105"/>
      <c r="F105"/>
      <c r="G105" s="35"/>
      <c r="H105" s="35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</row>
    <row r="106" spans="1:94" s="38" customFormat="1" x14ac:dyDescent="0.15">
      <c r="A106"/>
      <c r="B106"/>
      <c r="C106"/>
      <c r="D106"/>
      <c r="E106"/>
      <c r="F106"/>
      <c r="G106" s="35"/>
      <c r="H106" s="35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</row>
    <row r="107" spans="1:94" s="38" customFormat="1" x14ac:dyDescent="0.15">
      <c r="A107"/>
      <c r="B107"/>
      <c r="C107"/>
      <c r="D107"/>
      <c r="E107"/>
      <c r="F107"/>
      <c r="G107" s="35"/>
      <c r="H107" s="35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</row>
    <row r="108" spans="1:94" s="1" customFormat="1" x14ac:dyDescent="0.15">
      <c r="A108"/>
      <c r="B108"/>
      <c r="C108"/>
      <c r="D108"/>
      <c r="E108"/>
      <c r="F108"/>
      <c r="G108" s="33"/>
      <c r="H108" s="33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</row>
    <row r="109" spans="1:94" s="1" customFormat="1" x14ac:dyDescent="0.15">
      <c r="A109"/>
      <c r="B109"/>
      <c r="C109"/>
      <c r="D109"/>
      <c r="E109"/>
      <c r="F109"/>
      <c r="G109" s="33"/>
      <c r="H109" s="33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</row>
    <row r="110" spans="1:94" s="1" customFormat="1" x14ac:dyDescent="0.15">
      <c r="A110"/>
      <c r="B110"/>
      <c r="C110"/>
      <c r="D110"/>
      <c r="E110"/>
      <c r="F110"/>
      <c r="G110" s="33"/>
      <c r="H110" s="33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</row>
    <row r="111" spans="1:94" s="1" customFormat="1" x14ac:dyDescent="0.15">
      <c r="A111"/>
      <c r="B111"/>
      <c r="C111"/>
      <c r="D111"/>
      <c r="E111"/>
      <c r="F111"/>
      <c r="G111" s="36"/>
      <c r="H111" s="36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</row>
    <row r="112" spans="1:94" x14ac:dyDescent="0.15">
      <c r="G112" s="36"/>
      <c r="H112" s="36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</row>
    <row r="113" spans="1:94" x14ac:dyDescent="0.15">
      <c r="G113" s="36"/>
      <c r="H113" s="36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</row>
    <row r="114" spans="1:94" s="30" customFormat="1" x14ac:dyDescent="0.15">
      <c r="A114"/>
      <c r="B114"/>
      <c r="C114"/>
      <c r="D114"/>
      <c r="E114"/>
      <c r="F114"/>
      <c r="G114" s="36"/>
      <c r="H114" s="36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</row>
    <row r="115" spans="1:94" s="37" customFormat="1" x14ac:dyDescent="0.15">
      <c r="A115"/>
      <c r="B115"/>
      <c r="C115"/>
      <c r="D115"/>
      <c r="E115"/>
      <c r="F115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</row>
    <row r="116" spans="1:94" s="37" customFormat="1" x14ac:dyDescent="0.15">
      <c r="A116"/>
      <c r="B116"/>
      <c r="C116"/>
      <c r="D116"/>
      <c r="E116"/>
      <c r="F11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</row>
    <row r="117" spans="1:94" s="37" customFormat="1" x14ac:dyDescent="0.15">
      <c r="A117"/>
      <c r="B117"/>
      <c r="C117"/>
      <c r="D117"/>
      <c r="E117"/>
      <c r="F117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</row>
    <row r="118" spans="1:94" s="38" customFormat="1" x14ac:dyDescent="0.15">
      <c r="A118"/>
      <c r="B118"/>
      <c r="C118"/>
      <c r="D118"/>
      <c r="E118"/>
      <c r="F118"/>
      <c r="G118" s="33"/>
      <c r="H118" s="33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</row>
    <row r="119" spans="1:94" s="38" customFormat="1" x14ac:dyDescent="0.15">
      <c r="A119"/>
      <c r="B119"/>
      <c r="C119"/>
      <c r="D119"/>
      <c r="E119"/>
      <c r="F119"/>
      <c r="G119" s="33"/>
      <c r="H119" s="33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</row>
    <row r="120" spans="1:94" s="38" customFormat="1" x14ac:dyDescent="0.15">
      <c r="A120"/>
      <c r="B120"/>
      <c r="C120"/>
      <c r="D120"/>
      <c r="E120"/>
      <c r="F120"/>
      <c r="G120" s="34"/>
      <c r="H120" s="34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</row>
    <row r="121" spans="1:94" s="38" customFormat="1" x14ac:dyDescent="0.15">
      <c r="A121"/>
      <c r="B121"/>
      <c r="C121"/>
      <c r="D121"/>
      <c r="E121"/>
      <c r="F121"/>
      <c r="G121" s="34"/>
      <c r="H121" s="34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</row>
    <row r="122" spans="1:94" x14ac:dyDescent="0.15">
      <c r="G122" s="34"/>
      <c r="H122" s="34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</row>
    <row r="123" spans="1:94" x14ac:dyDescent="0.15">
      <c r="G123" s="34"/>
      <c r="H123" s="34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</row>
    <row r="124" spans="1:94" s="32" customFormat="1" x14ac:dyDescent="0.15">
      <c r="A124"/>
      <c r="B124"/>
      <c r="C124"/>
      <c r="D124"/>
      <c r="E124"/>
      <c r="F12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</row>
    <row r="125" spans="1:94" s="32" customFormat="1" x14ac:dyDescent="0.15">
      <c r="A125"/>
      <c r="B125"/>
      <c r="C125"/>
      <c r="D125"/>
      <c r="E125"/>
      <c r="F125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</row>
    <row r="126" spans="1:94" s="32" customFormat="1" x14ac:dyDescent="0.15">
      <c r="A126"/>
      <c r="B126"/>
      <c r="C126"/>
      <c r="D126"/>
      <c r="E126"/>
      <c r="F126"/>
      <c r="G126" s="33"/>
      <c r="H126" s="33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</row>
    <row r="127" spans="1:94" s="32" customFormat="1" x14ac:dyDescent="0.15">
      <c r="A127"/>
      <c r="B127"/>
      <c r="C127"/>
      <c r="D127"/>
      <c r="E127"/>
      <c r="F127"/>
      <c r="G127" s="33"/>
      <c r="H127" s="33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</row>
    <row r="128" spans="1:94" s="32" customFormat="1" x14ac:dyDescent="0.15">
      <c r="A128"/>
      <c r="B128"/>
      <c r="C128"/>
      <c r="D128"/>
      <c r="E128"/>
      <c r="F128"/>
      <c r="G128" s="33"/>
      <c r="H128" s="33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</row>
    <row r="129" spans="1:94" s="32" customFormat="1" x14ac:dyDescent="0.15">
      <c r="A129"/>
      <c r="B129"/>
      <c r="C129"/>
      <c r="D129"/>
      <c r="E129"/>
      <c r="F129"/>
      <c r="G129" s="33"/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</row>
    <row r="130" spans="1:94" x14ac:dyDescent="0.15"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</row>
    <row r="131" spans="1:94" x14ac:dyDescent="0.15"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</row>
    <row r="132" spans="1:94" x14ac:dyDescent="0.15"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</row>
    <row r="133" spans="1:94" x14ac:dyDescent="0.15"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</row>
    <row r="134" spans="1:94" x14ac:dyDescent="0.15"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</row>
    <row r="135" spans="1:94" x14ac:dyDescent="0.15"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</row>
    <row r="136" spans="1:94" s="30" customFormat="1" x14ac:dyDescent="0.15">
      <c r="A136"/>
      <c r="B136"/>
      <c r="C136"/>
      <c r="D136"/>
      <c r="E136"/>
      <c r="F136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</row>
    <row r="137" spans="1:94" s="30" customFormat="1" x14ac:dyDescent="0.15">
      <c r="A137"/>
      <c r="B137"/>
      <c r="C137"/>
      <c r="D137"/>
      <c r="E137"/>
      <c r="F137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</row>
    <row r="138" spans="1:94" s="30" customFormat="1" x14ac:dyDescent="0.15">
      <c r="A138"/>
      <c r="B138"/>
      <c r="C138"/>
      <c r="D138"/>
      <c r="E138"/>
      <c r="F138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</row>
    <row r="139" spans="1:94" s="30" customFormat="1" x14ac:dyDescent="0.15">
      <c r="A139"/>
      <c r="B139"/>
      <c r="C139"/>
      <c r="D139"/>
      <c r="E139"/>
      <c r="F139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</row>
    <row r="140" spans="1:94" s="30" customFormat="1" x14ac:dyDescent="0.15">
      <c r="A140"/>
      <c r="B140"/>
      <c r="C140"/>
      <c r="D140"/>
      <c r="E140"/>
      <c r="F140"/>
      <c r="G140" s="32"/>
      <c r="H140" s="32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</row>
    <row r="141" spans="1:94" s="30" customFormat="1" x14ac:dyDescent="0.15">
      <c r="A141"/>
      <c r="B141"/>
      <c r="C141"/>
      <c r="D141"/>
      <c r="E141"/>
      <c r="F141"/>
      <c r="G141" s="32"/>
      <c r="H141" s="32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</row>
    <row r="142" spans="1:94" s="30" customFormat="1" x14ac:dyDescent="0.15">
      <c r="A142"/>
      <c r="B142"/>
      <c r="C142"/>
      <c r="D142"/>
      <c r="E142"/>
      <c r="F142"/>
      <c r="G142" s="32"/>
      <c r="H142" s="32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</row>
    <row r="143" spans="1:94" s="30" customFormat="1" x14ac:dyDescent="0.15">
      <c r="A143"/>
      <c r="B143"/>
      <c r="C143"/>
      <c r="D143"/>
      <c r="E143"/>
      <c r="F143"/>
      <c r="G143" s="32"/>
      <c r="H143" s="32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</row>
    <row r="144" spans="1:94" s="32" customFormat="1" x14ac:dyDescent="0.15">
      <c r="A144"/>
      <c r="B144"/>
      <c r="C144"/>
      <c r="D144"/>
      <c r="E144"/>
      <c r="F144"/>
    </row>
    <row r="145" spans="1:8" s="32" customFormat="1" x14ac:dyDescent="0.15">
      <c r="A145"/>
      <c r="B145"/>
      <c r="C145"/>
      <c r="D145"/>
      <c r="E145"/>
      <c r="F145"/>
    </row>
    <row r="146" spans="1:8" s="32" customFormat="1" x14ac:dyDescent="0.15">
      <c r="A146"/>
      <c r="B146"/>
      <c r="C146"/>
      <c r="D146"/>
      <c r="E146"/>
      <c r="F146"/>
    </row>
    <row r="147" spans="1:8" s="32" customFormat="1" x14ac:dyDescent="0.15">
      <c r="A147"/>
      <c r="B147"/>
      <c r="C147"/>
      <c r="D147"/>
      <c r="E147"/>
      <c r="F147"/>
    </row>
    <row r="148" spans="1:8" s="32" customFormat="1" x14ac:dyDescent="0.15">
      <c r="A148"/>
      <c r="B148"/>
      <c r="C148"/>
      <c r="D148"/>
      <c r="E148"/>
      <c r="F148"/>
    </row>
    <row r="149" spans="1:8" s="32" customFormat="1" x14ac:dyDescent="0.15">
      <c r="A149"/>
      <c r="B149"/>
      <c r="C149"/>
      <c r="D149"/>
      <c r="E149"/>
      <c r="F149"/>
    </row>
    <row r="150" spans="1:8" s="32" customFormat="1" x14ac:dyDescent="0.15">
      <c r="A150"/>
      <c r="B150"/>
      <c r="C150"/>
      <c r="D150"/>
      <c r="E150"/>
      <c r="F150"/>
    </row>
    <row r="151" spans="1:8" s="32" customFormat="1" x14ac:dyDescent="0.15">
      <c r="A151"/>
      <c r="B151"/>
      <c r="C151"/>
      <c r="D151"/>
      <c r="E151"/>
      <c r="F151"/>
    </row>
    <row r="152" spans="1:8" s="32" customFormat="1" x14ac:dyDescent="0.15">
      <c r="A152"/>
      <c r="B152"/>
      <c r="C152"/>
      <c r="D152"/>
      <c r="E152"/>
      <c r="F152"/>
    </row>
    <row r="153" spans="1:8" s="32" customFormat="1" x14ac:dyDescent="0.15">
      <c r="A153"/>
      <c r="B153"/>
      <c r="C153"/>
      <c r="D153"/>
      <c r="E153"/>
      <c r="F153"/>
    </row>
    <row r="154" spans="1:8" s="32" customFormat="1" x14ac:dyDescent="0.15">
      <c r="A154"/>
      <c r="B154"/>
      <c r="C154"/>
      <c r="D154"/>
      <c r="E154"/>
      <c r="F154"/>
      <c r="G154"/>
      <c r="H154"/>
    </row>
    <row r="155" spans="1:8" s="32" customFormat="1" x14ac:dyDescent="0.15">
      <c r="A155"/>
      <c r="B155"/>
      <c r="C155"/>
      <c r="D155"/>
      <c r="E155"/>
      <c r="F155"/>
      <c r="G155"/>
      <c r="H155"/>
    </row>
    <row r="156" spans="1:8" s="32" customFormat="1" x14ac:dyDescent="0.15">
      <c r="A156"/>
      <c r="B156"/>
      <c r="C156"/>
      <c r="D156"/>
      <c r="E156"/>
      <c r="F156"/>
      <c r="G156"/>
      <c r="H156"/>
    </row>
    <row r="157" spans="1:8" s="32" customFormat="1" x14ac:dyDescent="0.15">
      <c r="A157"/>
      <c r="B157"/>
      <c r="C157"/>
      <c r="D157"/>
      <c r="E157"/>
      <c r="F157"/>
      <c r="G157" s="1"/>
      <c r="H157" s="1"/>
    </row>
    <row r="158" spans="1:8" x14ac:dyDescent="0.15">
      <c r="G158" s="1"/>
      <c r="H158" s="1"/>
    </row>
    <row r="159" spans="1:8" x14ac:dyDescent="0.15">
      <c r="G159" s="1"/>
      <c r="H159" s="1"/>
    </row>
    <row r="160" spans="1:8" x14ac:dyDescent="0.15">
      <c r="G160" s="1"/>
      <c r="H160" s="1"/>
    </row>
    <row r="161" spans="1:8" s="1" customFormat="1" x14ac:dyDescent="0.15">
      <c r="A161"/>
      <c r="B161"/>
      <c r="C161"/>
      <c r="D161"/>
      <c r="E161"/>
      <c r="F161"/>
      <c r="G161"/>
      <c r="H161"/>
    </row>
    <row r="162" spans="1:8" s="1" customFormat="1" x14ac:dyDescent="0.15">
      <c r="A162"/>
      <c r="B162"/>
      <c r="C162"/>
      <c r="D162"/>
      <c r="E162"/>
      <c r="F162"/>
      <c r="G162"/>
      <c r="H162"/>
    </row>
    <row r="163" spans="1:8" s="1" customFormat="1" x14ac:dyDescent="0.15">
      <c r="A163"/>
      <c r="B163"/>
      <c r="C163"/>
      <c r="D163"/>
      <c r="E163"/>
      <c r="F163"/>
      <c r="G163"/>
      <c r="H163"/>
    </row>
    <row r="164" spans="1:8" s="1" customFormat="1" x14ac:dyDescent="0.15">
      <c r="A164"/>
      <c r="B164"/>
      <c r="C164"/>
      <c r="D164"/>
      <c r="E164"/>
      <c r="F164"/>
      <c r="G164"/>
      <c r="H164"/>
    </row>
    <row r="177" spans="7:8" ht="13.5" customHeight="1" x14ac:dyDescent="0.15"/>
    <row r="189" spans="7:8" x14ac:dyDescent="0.15">
      <c r="G189" s="38"/>
      <c r="H189" s="38"/>
    </row>
    <row r="193" spans="1:8" s="38" customFormat="1" x14ac:dyDescent="0.15">
      <c r="A193"/>
      <c r="B193"/>
      <c r="C193"/>
      <c r="D193"/>
      <c r="E193"/>
      <c r="F193"/>
      <c r="G193"/>
      <c r="H193"/>
    </row>
    <row r="201" spans="1:8" x14ac:dyDescent="0.15">
      <c r="G201" s="38"/>
      <c r="H201" s="38"/>
    </row>
    <row r="202" spans="1:8" x14ac:dyDescent="0.15">
      <c r="G202" s="38"/>
      <c r="H202" s="38"/>
    </row>
    <row r="203" spans="1:8" x14ac:dyDescent="0.15">
      <c r="G203" s="38"/>
      <c r="H203" s="38"/>
    </row>
    <row r="204" spans="1:8" x14ac:dyDescent="0.15">
      <c r="G204" s="38"/>
      <c r="H204" s="38"/>
    </row>
    <row r="205" spans="1:8" s="38" customFormat="1" x14ac:dyDescent="0.15">
      <c r="A205"/>
      <c r="B205"/>
      <c r="C205"/>
      <c r="D205"/>
      <c r="E205"/>
      <c r="F205"/>
    </row>
    <row r="206" spans="1:8" s="38" customFormat="1" x14ac:dyDescent="0.15">
      <c r="A206"/>
      <c r="B206"/>
      <c r="C206"/>
      <c r="D206"/>
      <c r="E206"/>
      <c r="F206"/>
    </row>
    <row r="207" spans="1:8" s="38" customFormat="1" x14ac:dyDescent="0.15">
      <c r="A207"/>
      <c r="B207"/>
      <c r="C207"/>
      <c r="D207"/>
      <c r="E207"/>
      <c r="F207"/>
    </row>
    <row r="208" spans="1:8" s="38" customFormat="1" x14ac:dyDescent="0.15">
      <c r="A208"/>
      <c r="B208"/>
      <c r="C208"/>
      <c r="D208"/>
      <c r="E208"/>
      <c r="F208"/>
    </row>
    <row r="209" spans="1:8" s="38" customFormat="1" x14ac:dyDescent="0.15">
      <c r="A209"/>
      <c r="B209"/>
      <c r="C209"/>
      <c r="D209"/>
      <c r="E209"/>
      <c r="F209"/>
      <c r="G209"/>
      <c r="H209"/>
    </row>
    <row r="210" spans="1:8" s="38" customFormat="1" x14ac:dyDescent="0.15">
      <c r="A210"/>
      <c r="B210"/>
      <c r="C210"/>
      <c r="D210"/>
      <c r="E210"/>
      <c r="F210"/>
      <c r="G210"/>
      <c r="H210"/>
    </row>
    <row r="211" spans="1:8" s="38" customFormat="1" x14ac:dyDescent="0.15">
      <c r="A211"/>
      <c r="B211"/>
      <c r="C211"/>
      <c r="D211"/>
      <c r="E211"/>
      <c r="F211"/>
      <c r="G211"/>
      <c r="H211"/>
    </row>
    <row r="212" spans="1:8" s="38" customFormat="1" x14ac:dyDescent="0.15">
      <c r="A212"/>
      <c r="B212"/>
      <c r="C212"/>
      <c r="D212"/>
      <c r="E212"/>
      <c r="F212"/>
      <c r="G212"/>
      <c r="H212"/>
    </row>
    <row r="220" spans="1:8" ht="13.5" customHeight="1" x14ac:dyDescent="0.15"/>
    <row r="236" spans="1:8" x14ac:dyDescent="0.15">
      <c r="G236" s="1"/>
      <c r="H236" s="1"/>
    </row>
    <row r="237" spans="1:8" x14ac:dyDescent="0.15">
      <c r="G237" s="1"/>
      <c r="H237" s="1"/>
    </row>
    <row r="238" spans="1:8" x14ac:dyDescent="0.15">
      <c r="G238" s="1"/>
      <c r="H238" s="1"/>
    </row>
    <row r="239" spans="1:8" x14ac:dyDescent="0.15">
      <c r="G239" s="1"/>
      <c r="H239" s="1"/>
    </row>
    <row r="240" spans="1:8" s="1" customFormat="1" x14ac:dyDescent="0.15">
      <c r="A240"/>
      <c r="B240"/>
      <c r="C240"/>
      <c r="D240"/>
      <c r="E240"/>
      <c r="F240"/>
    </row>
    <row r="241" spans="1:8" s="1" customFormat="1" x14ac:dyDescent="0.15">
      <c r="A241"/>
      <c r="B241"/>
      <c r="C241"/>
      <c r="D241"/>
      <c r="E241"/>
      <c r="F241"/>
    </row>
    <row r="242" spans="1:8" s="1" customFormat="1" x14ac:dyDescent="0.15">
      <c r="A242"/>
      <c r="B242"/>
      <c r="C242"/>
      <c r="D242"/>
      <c r="E242"/>
      <c r="F242"/>
      <c r="G242"/>
      <c r="H242"/>
    </row>
    <row r="243" spans="1:8" s="1" customFormat="1" x14ac:dyDescent="0.15">
      <c r="A243"/>
      <c r="B243"/>
      <c r="C243"/>
      <c r="D243"/>
      <c r="E243"/>
      <c r="F243"/>
      <c r="G243"/>
      <c r="H243"/>
    </row>
    <row r="244" spans="1:8" s="1" customFormat="1" x14ac:dyDescent="0.15">
      <c r="A244"/>
      <c r="B244"/>
      <c r="C244"/>
      <c r="D244"/>
      <c r="E244"/>
      <c r="F244"/>
      <c r="G244"/>
      <c r="H244"/>
    </row>
    <row r="245" spans="1:8" s="1" customFormat="1" x14ac:dyDescent="0.15">
      <c r="A245"/>
      <c r="B245"/>
      <c r="C245"/>
      <c r="D245"/>
      <c r="E245"/>
      <c r="F245"/>
      <c r="G245"/>
      <c r="H245"/>
    </row>
    <row r="284" spans="1:8" x14ac:dyDescent="0.15">
      <c r="G284" s="32"/>
      <c r="H284" s="32"/>
    </row>
    <row r="287" spans="1:8" ht="15.95" customHeight="1" x14ac:dyDescent="0.15"/>
    <row r="288" spans="1:8" s="32" customFormat="1" ht="13.5" customHeight="1" x14ac:dyDescent="0.15">
      <c r="A288"/>
      <c r="B288"/>
      <c r="C288"/>
      <c r="D288"/>
      <c r="E288"/>
      <c r="F288"/>
      <c r="G288"/>
      <c r="H288"/>
    </row>
    <row r="289" ht="96" customHeight="1" x14ac:dyDescent="0.15"/>
  </sheetData>
  <mergeCells count="2">
    <mergeCell ref="A2:A9"/>
    <mergeCell ref="A10:A1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4693-7F60-4FC8-9AEA-642F7D8AB512}">
  <dimension ref="A1:CL59"/>
  <sheetViews>
    <sheetView workbookViewId="0">
      <selection activeCell="F3" sqref="F3"/>
    </sheetView>
  </sheetViews>
  <sheetFormatPr defaultRowHeight="13.5" x14ac:dyDescent="0.15"/>
  <cols>
    <col min="1" max="1" width="16" customWidth="1"/>
    <col min="2" max="2" width="17.375" customWidth="1"/>
    <col min="3" max="3" width="26.375" customWidth="1"/>
    <col min="4" max="4" width="8.25" customWidth="1"/>
    <col min="5" max="5" width="11.75" customWidth="1"/>
    <col min="6" max="6" width="60.75" customWidth="1"/>
  </cols>
  <sheetData>
    <row r="1" spans="1:90" x14ac:dyDescent="0.15">
      <c r="A1" s="4"/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</row>
    <row r="2" spans="1:90" x14ac:dyDescent="0.15">
      <c r="A2" s="173" t="s">
        <v>247</v>
      </c>
      <c r="B2" s="119" t="s">
        <v>248</v>
      </c>
      <c r="C2" s="117" t="s">
        <v>249</v>
      </c>
      <c r="D2" s="120">
        <v>400268</v>
      </c>
      <c r="E2" s="121" t="str">
        <f t="shared" ref="E2:E13" si="0">REPT(0,4-LEN(DEC2HEX(D2-400001)))&amp;DEC2HEX(D2-400001)&amp;"H"</f>
        <v>010BH</v>
      </c>
      <c r="F2" s="122"/>
    </row>
    <row r="3" spans="1:90" x14ac:dyDescent="0.15">
      <c r="A3" s="173"/>
      <c r="B3" s="119"/>
      <c r="C3" s="117" t="s">
        <v>250</v>
      </c>
      <c r="D3" s="120">
        <f t="shared" ref="D3:D13" si="1">D2+1</f>
        <v>400269</v>
      </c>
      <c r="E3" s="121" t="str">
        <f t="shared" si="0"/>
        <v>010CH</v>
      </c>
      <c r="F3" s="122"/>
    </row>
    <row r="4" spans="1:90" x14ac:dyDescent="0.15">
      <c r="A4" s="173"/>
      <c r="B4" s="119"/>
      <c r="C4" s="117" t="s">
        <v>251</v>
      </c>
      <c r="D4" s="120">
        <f t="shared" si="1"/>
        <v>400270</v>
      </c>
      <c r="E4" s="121" t="str">
        <f t="shared" si="0"/>
        <v>010DH</v>
      </c>
      <c r="F4" s="122"/>
    </row>
    <row r="5" spans="1:90" x14ac:dyDescent="0.15">
      <c r="A5" s="173"/>
      <c r="B5" s="119"/>
      <c r="C5" s="117" t="s">
        <v>252</v>
      </c>
      <c r="D5" s="120">
        <f t="shared" si="1"/>
        <v>400271</v>
      </c>
      <c r="E5" s="121" t="str">
        <f t="shared" si="0"/>
        <v>010EH</v>
      </c>
      <c r="F5" s="122"/>
    </row>
    <row r="6" spans="1:90" x14ac:dyDescent="0.15">
      <c r="A6" s="173"/>
      <c r="B6" s="119"/>
      <c r="C6" s="117" t="s">
        <v>253</v>
      </c>
      <c r="D6" s="120">
        <f t="shared" si="1"/>
        <v>400272</v>
      </c>
      <c r="E6" s="121" t="str">
        <f t="shared" si="0"/>
        <v>010FH</v>
      </c>
      <c r="F6" s="122"/>
    </row>
    <row r="7" spans="1:90" x14ac:dyDescent="0.15">
      <c r="A7" s="173"/>
      <c r="B7" s="119"/>
      <c r="C7" s="117" t="s">
        <v>254</v>
      </c>
      <c r="D7" s="120">
        <f t="shared" si="1"/>
        <v>400273</v>
      </c>
      <c r="E7" s="121" t="str">
        <f t="shared" si="0"/>
        <v>0110H</v>
      </c>
      <c r="F7" s="122"/>
    </row>
    <row r="8" spans="1:90" x14ac:dyDescent="0.15">
      <c r="A8" s="173"/>
      <c r="B8" s="119"/>
      <c r="C8" s="117" t="s">
        <v>255</v>
      </c>
      <c r="D8" s="120">
        <f t="shared" si="1"/>
        <v>400274</v>
      </c>
      <c r="E8" s="121" t="str">
        <f t="shared" si="0"/>
        <v>0111H</v>
      </c>
      <c r="F8" s="122"/>
    </row>
    <row r="9" spans="1:90" x14ac:dyDescent="0.15">
      <c r="A9" s="173"/>
      <c r="B9" s="119"/>
      <c r="C9" s="117" t="s">
        <v>256</v>
      </c>
      <c r="D9" s="120">
        <f t="shared" si="1"/>
        <v>400275</v>
      </c>
      <c r="E9" s="121" t="str">
        <f t="shared" si="0"/>
        <v>0112H</v>
      </c>
      <c r="F9" s="122"/>
    </row>
    <row r="10" spans="1:90" x14ac:dyDescent="0.15">
      <c r="A10" s="173"/>
      <c r="B10" s="119"/>
      <c r="C10" s="117" t="s">
        <v>257</v>
      </c>
      <c r="D10" s="120">
        <f t="shared" si="1"/>
        <v>400276</v>
      </c>
      <c r="E10" s="121" t="str">
        <f t="shared" si="0"/>
        <v>0113H</v>
      </c>
      <c r="F10" s="122"/>
    </row>
    <row r="11" spans="1:90" x14ac:dyDescent="0.15">
      <c r="A11" s="173"/>
      <c r="B11" s="119"/>
      <c r="C11" s="117" t="s">
        <v>258</v>
      </c>
      <c r="D11" s="120">
        <f t="shared" si="1"/>
        <v>400277</v>
      </c>
      <c r="E11" s="121" t="str">
        <f t="shared" si="0"/>
        <v>0114H</v>
      </c>
      <c r="F11" s="122"/>
    </row>
    <row r="12" spans="1:90" x14ac:dyDescent="0.15">
      <c r="A12" s="173"/>
      <c r="B12" s="119"/>
      <c r="C12" s="117" t="s">
        <v>259</v>
      </c>
      <c r="D12" s="120">
        <f t="shared" si="1"/>
        <v>400278</v>
      </c>
      <c r="E12" s="121" t="str">
        <f t="shared" si="0"/>
        <v>0115H</v>
      </c>
      <c r="F12" s="122"/>
    </row>
    <row r="13" spans="1:90" x14ac:dyDescent="0.15">
      <c r="A13" s="173"/>
      <c r="B13" s="119"/>
      <c r="C13" s="117" t="s">
        <v>260</v>
      </c>
      <c r="D13" s="120">
        <f t="shared" si="1"/>
        <v>400279</v>
      </c>
      <c r="E13" s="121" t="str">
        <f t="shared" si="0"/>
        <v>0116H</v>
      </c>
      <c r="F13" s="122"/>
    </row>
    <row r="14" spans="1:90" x14ac:dyDescent="0.15">
      <c r="A14" s="173"/>
      <c r="B14" s="119" t="s">
        <v>261</v>
      </c>
      <c r="C14" s="117" t="s">
        <v>262</v>
      </c>
      <c r="D14" s="120">
        <v>400319</v>
      </c>
      <c r="E14" s="121" t="str">
        <f t="shared" ref="E14:E25" si="2">REPT(0,4-LEN(DEC2HEX(D14-400001)))&amp;DEC2HEX(D14-400001)&amp;"H"</f>
        <v>013EH</v>
      </c>
      <c r="F14" s="122"/>
    </row>
    <row r="15" spans="1:90" x14ac:dyDescent="0.15">
      <c r="A15" s="173"/>
      <c r="B15" s="119"/>
      <c r="C15" s="117" t="s">
        <v>263</v>
      </c>
      <c r="D15" s="120">
        <f t="shared" ref="D15:D21" si="3">D14+1</f>
        <v>400320</v>
      </c>
      <c r="E15" s="121" t="str">
        <f t="shared" si="2"/>
        <v>013FH</v>
      </c>
      <c r="F15" s="122"/>
    </row>
    <row r="16" spans="1:90" x14ac:dyDescent="0.15">
      <c r="A16" s="173"/>
      <c r="B16" s="119"/>
      <c r="C16" s="117" t="s">
        <v>264</v>
      </c>
      <c r="D16" s="120">
        <f t="shared" si="3"/>
        <v>400321</v>
      </c>
      <c r="E16" s="121" t="str">
        <f t="shared" si="2"/>
        <v>0140H</v>
      </c>
      <c r="F16" s="122"/>
    </row>
    <row r="17" spans="1:6" x14ac:dyDescent="0.15">
      <c r="A17" s="173"/>
      <c r="B17" s="119"/>
      <c r="C17" s="117" t="s">
        <v>265</v>
      </c>
      <c r="D17" s="120">
        <f t="shared" si="3"/>
        <v>400322</v>
      </c>
      <c r="E17" s="121" t="str">
        <f t="shared" si="2"/>
        <v>0141H</v>
      </c>
      <c r="F17" s="122"/>
    </row>
    <row r="18" spans="1:6" x14ac:dyDescent="0.15">
      <c r="A18" s="173"/>
      <c r="B18" s="119"/>
      <c r="C18" s="117" t="s">
        <v>266</v>
      </c>
      <c r="D18" s="120">
        <f t="shared" si="3"/>
        <v>400323</v>
      </c>
      <c r="E18" s="121" t="str">
        <f t="shared" si="2"/>
        <v>0142H</v>
      </c>
      <c r="F18" s="122"/>
    </row>
    <row r="19" spans="1:6" x14ac:dyDescent="0.15">
      <c r="A19" s="173"/>
      <c r="B19" s="119"/>
      <c r="C19" s="117" t="s">
        <v>267</v>
      </c>
      <c r="D19" s="120">
        <f t="shared" si="3"/>
        <v>400324</v>
      </c>
      <c r="E19" s="121" t="str">
        <f t="shared" si="2"/>
        <v>0143H</v>
      </c>
      <c r="F19" s="122"/>
    </row>
    <row r="20" spans="1:6" x14ac:dyDescent="0.15">
      <c r="A20" s="173"/>
      <c r="B20" s="119"/>
      <c r="C20" s="117" t="s">
        <v>268</v>
      </c>
      <c r="D20" s="120">
        <f t="shared" si="3"/>
        <v>400325</v>
      </c>
      <c r="E20" s="121" t="str">
        <f t="shared" si="2"/>
        <v>0144H</v>
      </c>
      <c r="F20" s="122"/>
    </row>
    <row r="21" spans="1:6" x14ac:dyDescent="0.15">
      <c r="A21" s="173"/>
      <c r="B21" s="119"/>
      <c r="C21" s="117" t="s">
        <v>269</v>
      </c>
      <c r="D21" s="120">
        <f t="shared" si="3"/>
        <v>400326</v>
      </c>
      <c r="E21" s="121" t="str">
        <f t="shared" si="2"/>
        <v>0145H</v>
      </c>
      <c r="F21" s="122"/>
    </row>
    <row r="22" spans="1:6" x14ac:dyDescent="0.15">
      <c r="A22" s="173"/>
      <c r="B22" s="119" t="s">
        <v>270</v>
      </c>
      <c r="C22" s="117" t="s">
        <v>271</v>
      </c>
      <c r="D22" s="120">
        <v>400357</v>
      </c>
      <c r="E22" s="121" t="str">
        <f t="shared" si="2"/>
        <v>0164H</v>
      </c>
      <c r="F22" s="122"/>
    </row>
    <row r="23" spans="1:6" x14ac:dyDescent="0.15">
      <c r="A23" s="173"/>
      <c r="B23" s="119"/>
      <c r="C23" s="117" t="s">
        <v>272</v>
      </c>
      <c r="D23" s="120">
        <f t="shared" ref="D23:D36" si="4">D22+1</f>
        <v>400358</v>
      </c>
      <c r="E23" s="121" t="str">
        <f t="shared" si="2"/>
        <v>0165H</v>
      </c>
      <c r="F23" s="122"/>
    </row>
    <row r="24" spans="1:6" x14ac:dyDescent="0.15">
      <c r="A24" s="173"/>
      <c r="B24" s="119"/>
      <c r="C24" s="117" t="s">
        <v>273</v>
      </c>
      <c r="D24" s="120">
        <f t="shared" si="4"/>
        <v>400359</v>
      </c>
      <c r="E24" s="121" t="str">
        <f t="shared" si="2"/>
        <v>0166H</v>
      </c>
      <c r="F24" s="122"/>
    </row>
    <row r="25" spans="1:6" x14ac:dyDescent="0.15">
      <c r="A25" s="173"/>
      <c r="B25" s="119"/>
      <c r="C25" s="117" t="s">
        <v>274</v>
      </c>
      <c r="D25" s="120">
        <f t="shared" si="4"/>
        <v>400360</v>
      </c>
      <c r="E25" s="121" t="str">
        <f t="shared" si="2"/>
        <v>0167H</v>
      </c>
      <c r="F25" s="122"/>
    </row>
    <row r="26" spans="1:6" x14ac:dyDescent="0.15">
      <c r="A26" s="173"/>
      <c r="B26" s="119" t="s">
        <v>275</v>
      </c>
      <c r="C26" s="117" t="s">
        <v>276</v>
      </c>
      <c r="D26" s="120">
        <v>400381</v>
      </c>
      <c r="E26" s="121" t="str">
        <f t="shared" ref="E26:E37" si="5">REPT(0,4-LEN(DEC2HEX(D26-400001)))&amp;DEC2HEX(D26-400001)&amp;"H"</f>
        <v>017CH</v>
      </c>
      <c r="F26" s="122"/>
    </row>
    <row r="27" spans="1:6" x14ac:dyDescent="0.15">
      <c r="A27" s="173"/>
      <c r="B27" s="119"/>
      <c r="C27" s="117" t="s">
        <v>277</v>
      </c>
      <c r="D27" s="120">
        <f t="shared" si="4"/>
        <v>400382</v>
      </c>
      <c r="E27" s="121" t="str">
        <f t="shared" si="5"/>
        <v>017DH</v>
      </c>
      <c r="F27" s="122"/>
    </row>
    <row r="28" spans="1:6" x14ac:dyDescent="0.15">
      <c r="A28" s="173"/>
      <c r="B28" s="119"/>
      <c r="C28" s="117" t="s">
        <v>278</v>
      </c>
      <c r="D28" s="120">
        <f t="shared" si="4"/>
        <v>400383</v>
      </c>
      <c r="E28" s="121" t="str">
        <f t="shared" si="5"/>
        <v>017EH</v>
      </c>
      <c r="F28" s="122"/>
    </row>
    <row r="29" spans="1:6" x14ac:dyDescent="0.15">
      <c r="A29" s="173"/>
      <c r="B29" s="119"/>
      <c r="C29" s="117" t="s">
        <v>279</v>
      </c>
      <c r="D29" s="120">
        <f t="shared" si="4"/>
        <v>400384</v>
      </c>
      <c r="E29" s="121" t="str">
        <f t="shared" si="5"/>
        <v>017FH</v>
      </c>
      <c r="F29" s="122"/>
    </row>
    <row r="30" spans="1:6" x14ac:dyDescent="0.15">
      <c r="A30" s="173"/>
      <c r="B30" s="119"/>
      <c r="C30" s="117" t="s">
        <v>280</v>
      </c>
      <c r="D30" s="120">
        <f t="shared" si="4"/>
        <v>400385</v>
      </c>
      <c r="E30" s="121" t="str">
        <f t="shared" si="5"/>
        <v>0180H</v>
      </c>
      <c r="F30" s="122"/>
    </row>
    <row r="31" spans="1:6" x14ac:dyDescent="0.15">
      <c r="A31" s="173"/>
      <c r="B31" s="119"/>
      <c r="C31" s="117" t="s">
        <v>281</v>
      </c>
      <c r="D31" s="120">
        <f t="shared" si="4"/>
        <v>400386</v>
      </c>
      <c r="E31" s="121" t="str">
        <f t="shared" si="5"/>
        <v>0181H</v>
      </c>
      <c r="F31" s="122"/>
    </row>
    <row r="32" spans="1:6" x14ac:dyDescent="0.15">
      <c r="A32" s="173"/>
      <c r="B32" s="119" t="s">
        <v>282</v>
      </c>
      <c r="C32" s="117" t="s">
        <v>283</v>
      </c>
      <c r="D32" s="120">
        <v>400408</v>
      </c>
      <c r="E32" s="121" t="str">
        <f t="shared" si="5"/>
        <v>0197H</v>
      </c>
      <c r="F32" s="122"/>
    </row>
    <row r="33" spans="1:6" x14ac:dyDescent="0.15">
      <c r="A33" s="173"/>
      <c r="B33" s="119"/>
      <c r="C33" s="117" t="s">
        <v>284</v>
      </c>
      <c r="D33" s="120">
        <f t="shared" si="4"/>
        <v>400409</v>
      </c>
      <c r="E33" s="121" t="str">
        <f t="shared" si="5"/>
        <v>0198H</v>
      </c>
      <c r="F33" s="122"/>
    </row>
    <row r="34" spans="1:6" x14ac:dyDescent="0.15">
      <c r="A34" s="173"/>
      <c r="B34" s="119"/>
      <c r="C34" s="117" t="s">
        <v>285</v>
      </c>
      <c r="D34" s="120">
        <f t="shared" si="4"/>
        <v>400410</v>
      </c>
      <c r="E34" s="121" t="str">
        <f t="shared" si="5"/>
        <v>0199H</v>
      </c>
      <c r="F34" s="122"/>
    </row>
    <row r="35" spans="1:6" x14ac:dyDescent="0.15">
      <c r="A35" s="173"/>
      <c r="B35" s="119"/>
      <c r="C35" s="117" t="s">
        <v>286</v>
      </c>
      <c r="D35" s="120">
        <f t="shared" si="4"/>
        <v>400411</v>
      </c>
      <c r="E35" s="121" t="str">
        <f t="shared" si="5"/>
        <v>019AH</v>
      </c>
      <c r="F35" s="122"/>
    </row>
    <row r="36" spans="1:6" x14ac:dyDescent="0.15">
      <c r="A36" s="173"/>
      <c r="B36" s="119"/>
      <c r="C36" s="117" t="s">
        <v>287</v>
      </c>
      <c r="D36" s="120">
        <f t="shared" si="4"/>
        <v>400412</v>
      </c>
      <c r="E36" s="121" t="str">
        <f t="shared" si="5"/>
        <v>019BH</v>
      </c>
      <c r="F36" s="122"/>
    </row>
    <row r="37" spans="1:6" x14ac:dyDescent="0.15">
      <c r="A37" s="173"/>
      <c r="B37" s="119"/>
      <c r="C37" s="117" t="s">
        <v>288</v>
      </c>
      <c r="D37" s="120">
        <f t="shared" ref="D37:D47" si="6">D36+1</f>
        <v>400413</v>
      </c>
      <c r="E37" s="121" t="str">
        <f t="shared" si="5"/>
        <v>019CH</v>
      </c>
      <c r="F37" s="122"/>
    </row>
    <row r="38" spans="1:6" x14ac:dyDescent="0.15">
      <c r="A38" s="173"/>
      <c r="B38" s="123" t="s">
        <v>289</v>
      </c>
      <c r="C38" s="96" t="s">
        <v>290</v>
      </c>
      <c r="D38" s="120">
        <v>400438</v>
      </c>
      <c r="E38" s="121" t="str">
        <f t="shared" ref="E38:E49" si="7">REPT(0,4-LEN(DEC2HEX(D38-400001)))&amp;DEC2HEX(D38-400001)&amp;"H"</f>
        <v>01B5H</v>
      </c>
      <c r="F38" s="99"/>
    </row>
    <row r="39" spans="1:6" x14ac:dyDescent="0.15">
      <c r="A39" s="173"/>
      <c r="B39" s="123"/>
      <c r="C39" s="96" t="s">
        <v>291</v>
      </c>
      <c r="D39" s="120">
        <f t="shared" si="6"/>
        <v>400439</v>
      </c>
      <c r="E39" s="121" t="str">
        <f t="shared" si="7"/>
        <v>01B6H</v>
      </c>
      <c r="F39" s="99"/>
    </row>
    <row r="40" spans="1:6" x14ac:dyDescent="0.15">
      <c r="A40" s="173"/>
      <c r="B40" s="123"/>
      <c r="C40" s="96" t="s">
        <v>292</v>
      </c>
      <c r="D40" s="120">
        <f t="shared" si="6"/>
        <v>400440</v>
      </c>
      <c r="E40" s="121" t="str">
        <f t="shared" si="7"/>
        <v>01B7H</v>
      </c>
      <c r="F40" s="99"/>
    </row>
    <row r="41" spans="1:6" x14ac:dyDescent="0.15">
      <c r="A41" s="173"/>
      <c r="B41" s="123"/>
      <c r="C41" s="96" t="s">
        <v>293</v>
      </c>
      <c r="D41" s="120">
        <f t="shared" si="6"/>
        <v>400441</v>
      </c>
      <c r="E41" s="121" t="str">
        <f t="shared" si="7"/>
        <v>01B8H</v>
      </c>
      <c r="F41" s="99"/>
    </row>
    <row r="42" spans="1:6" x14ac:dyDescent="0.15">
      <c r="A42" s="173"/>
      <c r="B42" s="123"/>
      <c r="C42" s="96" t="s">
        <v>294</v>
      </c>
      <c r="D42" s="120">
        <f t="shared" si="6"/>
        <v>400442</v>
      </c>
      <c r="E42" s="121" t="str">
        <f t="shared" si="7"/>
        <v>01B9H</v>
      </c>
      <c r="F42" s="99"/>
    </row>
    <row r="43" spans="1:6" x14ac:dyDescent="0.15">
      <c r="A43" s="173"/>
      <c r="B43" s="123"/>
      <c r="C43" s="96" t="s">
        <v>295</v>
      </c>
      <c r="D43" s="120">
        <f t="shared" si="6"/>
        <v>400443</v>
      </c>
      <c r="E43" s="121" t="str">
        <f t="shared" si="7"/>
        <v>01BAH</v>
      </c>
      <c r="F43" s="99"/>
    </row>
    <row r="44" spans="1:6" x14ac:dyDescent="0.15">
      <c r="A44" s="173"/>
      <c r="B44" s="119" t="s">
        <v>296</v>
      </c>
      <c r="C44" s="117" t="s">
        <v>297</v>
      </c>
      <c r="D44" s="120">
        <v>400464</v>
      </c>
      <c r="E44" s="121" t="str">
        <f t="shared" si="7"/>
        <v>01CFH</v>
      </c>
      <c r="F44" s="122"/>
    </row>
    <row r="45" spans="1:6" x14ac:dyDescent="0.15">
      <c r="A45" s="173"/>
      <c r="B45" s="124"/>
      <c r="C45" s="118" t="s">
        <v>298</v>
      </c>
      <c r="D45" s="120">
        <f t="shared" si="6"/>
        <v>400465</v>
      </c>
      <c r="E45" s="121" t="str">
        <f t="shared" si="7"/>
        <v>01D0H</v>
      </c>
      <c r="F45" s="99"/>
    </row>
    <row r="46" spans="1:6" x14ac:dyDescent="0.15">
      <c r="A46" s="173"/>
      <c r="B46" s="124" t="s">
        <v>299</v>
      </c>
      <c r="C46" s="118" t="s">
        <v>300</v>
      </c>
      <c r="D46" s="120">
        <v>400474</v>
      </c>
      <c r="E46" s="121" t="str">
        <f t="shared" si="7"/>
        <v>01D9H</v>
      </c>
      <c r="F46" s="99"/>
    </row>
    <row r="47" spans="1:6" x14ac:dyDescent="0.15">
      <c r="A47" s="173"/>
      <c r="B47" s="125"/>
      <c r="C47" s="96" t="s">
        <v>301</v>
      </c>
      <c r="D47" s="120">
        <f t="shared" si="6"/>
        <v>400475</v>
      </c>
      <c r="E47" s="121" t="str">
        <f t="shared" si="7"/>
        <v>01DAH</v>
      </c>
      <c r="F47" s="99"/>
    </row>
    <row r="48" spans="1:6" x14ac:dyDescent="0.15">
      <c r="A48" s="173"/>
      <c r="B48" s="126" t="s">
        <v>302</v>
      </c>
      <c r="C48" s="117" t="s">
        <v>303</v>
      </c>
      <c r="D48" s="120">
        <v>400488</v>
      </c>
      <c r="E48" s="121" t="str">
        <f t="shared" si="7"/>
        <v>01E7H</v>
      </c>
      <c r="F48" s="122"/>
    </row>
    <row r="49" spans="1:6" x14ac:dyDescent="0.15">
      <c r="A49" s="173"/>
      <c r="B49" s="126"/>
      <c r="C49" s="117" t="s">
        <v>304</v>
      </c>
      <c r="D49" s="120">
        <f t="shared" ref="D49:D53" si="8">D48+1</f>
        <v>400489</v>
      </c>
      <c r="E49" s="121" t="str">
        <f t="shared" si="7"/>
        <v>01E8H</v>
      </c>
      <c r="F49" s="122"/>
    </row>
    <row r="50" spans="1:6" x14ac:dyDescent="0.15">
      <c r="A50" s="173"/>
      <c r="B50" s="127" t="s">
        <v>305</v>
      </c>
      <c r="C50" s="128" t="s">
        <v>306</v>
      </c>
      <c r="D50" s="120">
        <v>400508</v>
      </c>
      <c r="E50" s="121" t="str">
        <f t="shared" ref="E50:E53" si="9">REPT(0,4-LEN(DEC2HEX(D50-400001)))&amp;DEC2HEX(D50-400001)&amp;"H"</f>
        <v>01FBH</v>
      </c>
      <c r="F50" s="129"/>
    </row>
    <row r="51" spans="1:6" x14ac:dyDescent="0.15">
      <c r="A51" s="173"/>
      <c r="B51" s="130"/>
      <c r="C51" s="128" t="s">
        <v>307</v>
      </c>
      <c r="D51" s="120">
        <f t="shared" si="8"/>
        <v>400509</v>
      </c>
      <c r="E51" s="121" t="str">
        <f t="shared" si="9"/>
        <v>01FCH</v>
      </c>
      <c r="F51" s="129"/>
    </row>
    <row r="52" spans="1:6" x14ac:dyDescent="0.15">
      <c r="A52" s="173"/>
      <c r="B52" s="130"/>
      <c r="C52" s="128" t="s">
        <v>308</v>
      </c>
      <c r="D52" s="120">
        <f t="shared" si="8"/>
        <v>400510</v>
      </c>
      <c r="E52" s="121" t="str">
        <f t="shared" si="9"/>
        <v>01FDH</v>
      </c>
      <c r="F52" s="129"/>
    </row>
    <row r="53" spans="1:6" x14ac:dyDescent="0.15">
      <c r="A53" s="173"/>
      <c r="B53" s="130"/>
      <c r="C53" s="128" t="s">
        <v>309</v>
      </c>
      <c r="D53" s="120">
        <f t="shared" si="8"/>
        <v>400511</v>
      </c>
      <c r="E53" s="121" t="str">
        <f t="shared" si="9"/>
        <v>01FEH</v>
      </c>
      <c r="F53" s="129"/>
    </row>
    <row r="54" spans="1:6" x14ac:dyDescent="0.15">
      <c r="A54" s="137" t="s">
        <v>310</v>
      </c>
      <c r="B54" s="11" t="s">
        <v>310</v>
      </c>
      <c r="C54" s="96" t="str">
        <f>"内阻基准值"&amp;TEXT(D54-D$54+1,"000")&amp;"#"</f>
        <v>内阻基准值001#</v>
      </c>
      <c r="D54" s="12">
        <v>400528</v>
      </c>
      <c r="E54" s="97" t="str">
        <f t="shared" ref="E54:E59" si="10">REPT(0,4-LEN(DEC2HEX(D54-400001)))&amp;DEC2HEX(D54-400001)&amp;"H"</f>
        <v>020FH</v>
      </c>
      <c r="F54" s="99"/>
    </row>
    <row r="55" spans="1:6" x14ac:dyDescent="0.15">
      <c r="A55" s="133">
        <v>600</v>
      </c>
      <c r="B55" s="20"/>
      <c r="C55" s="96" t="str">
        <f>"内阻基准值"&amp;TEXT(D55-D$54+1,"000")&amp;"#"</f>
        <v>内阻基准值002#</v>
      </c>
      <c r="D55" s="12">
        <f>D54+1</f>
        <v>400529</v>
      </c>
      <c r="E55" s="97" t="str">
        <f t="shared" si="10"/>
        <v>0210H</v>
      </c>
      <c r="F55" s="99"/>
    </row>
    <row r="56" spans="1:6" x14ac:dyDescent="0.15">
      <c r="A56" s="132"/>
      <c r="B56" s="20"/>
      <c r="C56" s="96" t="str">
        <f>"内阻基准值"&amp;TEXT(D56-D$54+1,"000")&amp;"#"</f>
        <v>内阻基准值003#</v>
      </c>
      <c r="D56" s="12">
        <f>D55+1</f>
        <v>400530</v>
      </c>
      <c r="E56" s="97" t="str">
        <f t="shared" si="10"/>
        <v>0211H</v>
      </c>
      <c r="F56" s="99"/>
    </row>
    <row r="57" spans="1:6" x14ac:dyDescent="0.15">
      <c r="A57" s="132"/>
      <c r="B57" s="20"/>
      <c r="C57" s="96"/>
      <c r="D57" s="12" t="s">
        <v>311</v>
      </c>
      <c r="E57" s="97" t="s">
        <v>209</v>
      </c>
      <c r="F57" s="99"/>
    </row>
    <row r="58" spans="1:6" x14ac:dyDescent="0.15">
      <c r="A58" s="132"/>
      <c r="B58" s="20"/>
      <c r="C58" s="96"/>
      <c r="D58" s="12" t="s">
        <v>311</v>
      </c>
      <c r="E58" s="97" t="s">
        <v>209</v>
      </c>
      <c r="F58" s="99"/>
    </row>
    <row r="59" spans="1:6" x14ac:dyDescent="0.15">
      <c r="A59" s="132"/>
      <c r="B59" s="131"/>
      <c r="C59" s="96" t="str">
        <f>"内阻基准值"&amp;TEXT(D59-D$54+1,"000")&amp;"#"</f>
        <v>内阻基准值600#</v>
      </c>
      <c r="D59" s="12">
        <f>D54+A55-1</f>
        <v>401127</v>
      </c>
      <c r="E59" s="97" t="str">
        <f t="shared" si="10"/>
        <v>0466H</v>
      </c>
      <c r="F59" s="99"/>
    </row>
  </sheetData>
  <mergeCells count="1">
    <mergeCell ref="A2:A5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修改记录</vt:lpstr>
      <vt:lpstr>说明</vt:lpstr>
      <vt:lpstr>单体数据</vt:lpstr>
      <vt:lpstr>状态寄存器</vt:lpstr>
      <vt:lpstr>组参数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2021-03-29T06:45:21Z</dcterms:modified>
</cp:coreProperties>
</file>