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F895BDB-CDE8-4EFD-B144-CA47FBF08A4B}" xr6:coauthVersionLast="45" xr6:coauthVersionMax="45" xr10:uidLastSave="{00000000-0000-0000-0000-000000000000}"/>
  <bookViews>
    <workbookView xWindow="-108" yWindow="-108" windowWidth="23256" windowHeight="12576" tabRatio="738" firstSheet="9" activeTab="9" xr2:uid="{00000000-000D-0000-FFFF-FFFF00000000}"/>
  </bookViews>
  <sheets>
    <sheet name="安规" sheetId="2" r:id="rId1"/>
    <sheet name="EMC" sheetId="3" r:id="rId2"/>
    <sheet name="环境" sheetId="6" r:id="rId3"/>
    <sheet name="HRS" sheetId="1" r:id="rId4"/>
    <sheet name="SRS" sheetId="8" r:id="rId5"/>
    <sheet name="HW-HLD" sheetId="7" r:id="rId6"/>
    <sheet name="信号和辅源分析" sheetId="4" r:id="rId7"/>
    <sheet name="N04-SW-HLD" sheetId="9" r:id="rId8"/>
    <sheet name="C01-SW-HLD" sheetId="11" r:id="rId9"/>
    <sheet name="Upc3精密空调_Modbus" sheetId="17" r:id="rId10"/>
  </sheets>
  <definedNames>
    <definedName name="_Toc150333259" localSheetId="2">环境!$B$2</definedName>
    <definedName name="_Toc150333260" localSheetId="2">环境!$B$9</definedName>
    <definedName name="_Toc150333261" localSheetId="2">环境!$B$16</definedName>
    <definedName name="_Toc150333262" localSheetId="2">环境!$B$23</definedName>
    <definedName name="_Toc325720131" localSheetId="9">Upc3精密空调_Modbus!#REF!</definedName>
  </definedNames>
  <calcPr calcId="191029"/>
</workbook>
</file>

<file path=xl/calcChain.xml><?xml version="1.0" encoding="utf-8"?>
<calcChain xmlns="http://schemas.openxmlformats.org/spreadsheetml/2006/main">
  <c r="M59" i="9" l="1"/>
  <c r="K59" i="9"/>
  <c r="O59" i="9" s="1"/>
  <c r="K58" i="9"/>
  <c r="M58" i="9" s="1"/>
  <c r="K57" i="9"/>
  <c r="O57" i="9" s="1"/>
  <c r="O56" i="9"/>
  <c r="M56" i="9"/>
  <c r="K56" i="9"/>
  <c r="I26" i="4"/>
  <c r="F26" i="4"/>
  <c r="G14" i="4"/>
  <c r="G13" i="4"/>
  <c r="H10" i="4"/>
  <c r="H9" i="4"/>
  <c r="H29" i="4" s="1"/>
  <c r="F8" i="4"/>
  <c r="I7" i="4"/>
  <c r="F7" i="4"/>
  <c r="G6" i="4"/>
  <c r="F6" i="4"/>
  <c r="G5" i="4"/>
  <c r="F5" i="4"/>
  <c r="F27" i="4" s="1"/>
  <c r="G29" i="4" s="1"/>
  <c r="G4" i="4"/>
  <c r="F4" i="4"/>
  <c r="I3" i="4"/>
  <c r="F3" i="4"/>
  <c r="I2" i="4"/>
  <c r="I29" i="4" s="1"/>
  <c r="G2" i="4"/>
  <c r="I34" i="4" l="1"/>
  <c r="J34" i="4" s="1"/>
  <c r="I33" i="4"/>
  <c r="J33" i="4" s="1"/>
  <c r="I32" i="4"/>
  <c r="J32" i="4" s="1"/>
  <c r="M57" i="9"/>
  <c r="O58" i="9"/>
</calcChain>
</file>

<file path=xl/sharedStrings.xml><?xml version="1.0" encoding="utf-8"?>
<sst xmlns="http://schemas.openxmlformats.org/spreadsheetml/2006/main" count="2110" uniqueCount="1348">
  <si>
    <t>名称</t>
  </si>
  <si>
    <t>规定值</t>
  </si>
  <si>
    <t>测试条件</t>
  </si>
  <si>
    <t>绝缘电阻</t>
  </si>
  <si>
    <r>
      <rPr>
        <sz val="9"/>
        <color indexed="8"/>
        <rFont val="宋体"/>
        <charset val="134"/>
      </rPr>
      <t>交流输入对壳体间</t>
    </r>
    <r>
      <rPr>
        <sz val="9"/>
        <color indexed="8"/>
        <rFont val="Arial"/>
        <family val="2"/>
      </rPr>
      <t>(PG</t>
    </r>
    <r>
      <rPr>
        <sz val="9"/>
        <color indexed="8"/>
        <rFont val="宋体"/>
        <charset val="134"/>
      </rPr>
      <t>端子</t>
    </r>
    <r>
      <rPr>
        <sz val="9"/>
        <color indexed="8"/>
        <rFont val="Arial"/>
        <family val="2"/>
      </rPr>
      <t>)</t>
    </r>
  </si>
  <si>
    <r>
      <rPr>
        <sz val="9"/>
        <color indexed="8"/>
        <rFont val="宋体"/>
        <charset val="134"/>
      </rPr>
      <t xml:space="preserve"> ≥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charset val="134"/>
      </rPr>
      <t>×</t>
    </r>
    <r>
      <rPr>
        <sz val="9"/>
        <color indexed="8"/>
        <rFont val="Arial"/>
        <family val="2"/>
      </rPr>
      <t>10</t>
    </r>
    <r>
      <rPr>
        <vertAlign val="superscript"/>
        <sz val="9"/>
        <color indexed="8"/>
        <rFont val="Arial"/>
        <family val="2"/>
      </rPr>
      <t>6</t>
    </r>
    <r>
      <rPr>
        <sz val="9"/>
        <color indexed="8"/>
        <rFont val="Arial"/>
        <family val="2"/>
      </rPr>
      <t xml:space="preserve"> Ω</t>
    </r>
  </si>
  <si>
    <r>
      <rPr>
        <sz val="9"/>
        <color indexed="8"/>
        <rFont val="宋体"/>
        <charset val="134"/>
      </rPr>
      <t>环境温度</t>
    </r>
    <r>
      <rPr>
        <sz val="9"/>
        <color indexed="8"/>
        <rFont val="Arial"/>
        <family val="2"/>
      </rPr>
      <t>25</t>
    </r>
    <r>
      <rPr>
        <sz val="9"/>
        <color indexed="8"/>
        <rFont val="宋体"/>
        <charset val="134"/>
      </rPr>
      <t>±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charset val="134"/>
      </rPr>
      <t>℃</t>
    </r>
    <r>
      <rPr>
        <sz val="9"/>
        <color indexed="8"/>
        <rFont val="Arial"/>
        <family val="2"/>
      </rPr>
      <t xml:space="preserve">; </t>
    </r>
    <r>
      <rPr>
        <sz val="9"/>
        <color indexed="8"/>
        <rFont val="宋体"/>
        <charset val="134"/>
      </rPr>
      <t>相对湿度</t>
    </r>
    <r>
      <rPr>
        <sz val="9"/>
        <color indexed="8"/>
        <rFont val="Arial"/>
        <family val="2"/>
      </rPr>
      <t>90</t>
    </r>
    <r>
      <rPr>
        <sz val="9"/>
        <color indexed="8"/>
        <rFont val="宋体"/>
        <charset val="134"/>
      </rPr>
      <t>％（无冷凝）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宋体"/>
        <charset val="134"/>
      </rPr>
      <t>；试验电压为</t>
    </r>
    <r>
      <rPr>
        <sz val="9"/>
        <color indexed="8"/>
        <rFont val="Arial"/>
        <family val="2"/>
      </rPr>
      <t>500VDC</t>
    </r>
  </si>
  <si>
    <t>交流输入对控制板</t>
  </si>
  <si>
    <r>
      <rPr>
        <sz val="9"/>
        <color indexed="8"/>
        <rFont val="Arial"/>
        <family val="2"/>
      </rPr>
      <t xml:space="preserve"> </t>
    </r>
    <r>
      <rPr>
        <sz val="9"/>
        <color indexed="8"/>
        <rFont val="宋体"/>
        <charset val="134"/>
      </rPr>
      <t>≥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charset val="134"/>
      </rPr>
      <t>×</t>
    </r>
    <r>
      <rPr>
        <sz val="9"/>
        <color indexed="8"/>
        <rFont val="Arial"/>
        <family val="2"/>
      </rPr>
      <t>10</t>
    </r>
    <r>
      <rPr>
        <vertAlign val="superscript"/>
        <sz val="9"/>
        <color indexed="8"/>
        <rFont val="Arial"/>
        <family val="2"/>
      </rPr>
      <t>6</t>
    </r>
    <r>
      <rPr>
        <sz val="9"/>
        <color indexed="8"/>
        <rFont val="Arial"/>
        <family val="2"/>
      </rPr>
      <t xml:space="preserve"> Ω</t>
    </r>
  </si>
  <si>
    <t>接地电阻</t>
  </si>
  <si>
    <t>输入保护地对壳体</t>
  </si>
  <si>
    <r>
      <rPr>
        <sz val="9"/>
        <color indexed="8"/>
        <rFont val="宋体"/>
        <charset val="134"/>
      </rPr>
      <t>＜</t>
    </r>
    <r>
      <rPr>
        <sz val="9"/>
        <color indexed="8"/>
        <rFont val="Arial"/>
        <family val="2"/>
      </rPr>
      <t>0.1</t>
    </r>
    <r>
      <rPr>
        <sz val="9"/>
        <color indexed="8"/>
        <rFont val="宋体"/>
        <charset val="134"/>
      </rPr>
      <t>Ω</t>
    </r>
  </si>
  <si>
    <r>
      <rPr>
        <sz val="9"/>
        <color indexed="8"/>
        <rFont val="宋体"/>
        <charset val="134"/>
      </rPr>
      <t>器具额定电流的</t>
    </r>
    <r>
      <rPr>
        <sz val="9"/>
        <color indexed="8"/>
        <rFont val="Arial"/>
        <family val="2"/>
      </rPr>
      <t>1.5</t>
    </r>
    <r>
      <rPr>
        <sz val="9"/>
        <color indexed="8"/>
        <rFont val="宋体"/>
        <charset val="134"/>
      </rPr>
      <t>倍与</t>
    </r>
    <r>
      <rPr>
        <sz val="9"/>
        <color indexed="8"/>
        <rFont val="Arial"/>
        <family val="2"/>
      </rPr>
      <t>25A</t>
    </r>
    <r>
      <rPr>
        <sz val="9"/>
        <color indexed="8"/>
        <rFont val="宋体"/>
        <charset val="134"/>
      </rPr>
      <t>，取大值，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分钟</t>
    </r>
  </si>
  <si>
    <t>电机保护地对壳体</t>
  </si>
  <si>
    <r>
      <rPr>
        <sz val="9"/>
        <color indexed="8"/>
        <rFont val="宋体"/>
        <charset val="134"/>
      </rPr>
      <t>电机额定电流的</t>
    </r>
    <r>
      <rPr>
        <sz val="9"/>
        <color indexed="8"/>
        <rFont val="Arial"/>
        <family val="2"/>
      </rPr>
      <t>1.5</t>
    </r>
    <r>
      <rPr>
        <sz val="9"/>
        <color indexed="8"/>
        <rFont val="宋体"/>
        <charset val="134"/>
      </rPr>
      <t>倍与</t>
    </r>
    <r>
      <rPr>
        <sz val="9"/>
        <color indexed="8"/>
        <rFont val="Arial"/>
        <family val="2"/>
      </rPr>
      <t>25A</t>
    </r>
    <r>
      <rPr>
        <sz val="9"/>
        <color indexed="8"/>
        <rFont val="宋体"/>
        <charset val="134"/>
      </rPr>
      <t>，取大值，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分钟</t>
    </r>
  </si>
  <si>
    <t>压缩机保护地对壳体</t>
  </si>
  <si>
    <r>
      <rPr>
        <sz val="9"/>
        <color indexed="8"/>
        <rFont val="宋体"/>
        <charset val="134"/>
      </rPr>
      <t>压缩机额定电流的</t>
    </r>
    <r>
      <rPr>
        <sz val="9"/>
        <color indexed="8"/>
        <rFont val="Arial"/>
        <family val="2"/>
      </rPr>
      <t>1.5</t>
    </r>
    <r>
      <rPr>
        <sz val="9"/>
        <color indexed="8"/>
        <rFont val="宋体"/>
        <charset val="134"/>
      </rPr>
      <t>倍与</t>
    </r>
    <r>
      <rPr>
        <sz val="9"/>
        <color indexed="8"/>
        <rFont val="Arial"/>
        <family val="2"/>
      </rPr>
      <t>25A</t>
    </r>
    <r>
      <rPr>
        <sz val="9"/>
        <color indexed="8"/>
        <rFont val="宋体"/>
        <charset val="134"/>
      </rPr>
      <t>，取大值，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分钟</t>
    </r>
  </si>
  <si>
    <t>绝缘强度</t>
  </si>
  <si>
    <r>
      <rPr>
        <sz val="9"/>
        <color indexed="8"/>
        <rFont val="宋体"/>
        <charset val="134"/>
      </rPr>
      <t>应能承受</t>
    </r>
    <r>
      <rPr>
        <sz val="9"/>
        <color indexed="8"/>
        <rFont val="Arial"/>
        <family val="2"/>
      </rPr>
      <t>50Hz</t>
    </r>
    <r>
      <rPr>
        <sz val="9"/>
        <color indexed="8"/>
        <rFont val="宋体"/>
        <charset val="134"/>
      </rPr>
      <t>、有效值为</t>
    </r>
    <r>
      <rPr>
        <sz val="9"/>
        <color indexed="8"/>
        <rFont val="Arial"/>
        <family val="2"/>
      </rPr>
      <t>1250VAC</t>
    </r>
    <r>
      <rPr>
        <sz val="9"/>
        <color indexed="8"/>
        <rFont val="宋体"/>
        <charset val="134"/>
      </rPr>
      <t>的交流电压或等效直流电压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分钟；无击穿或飞弧现象；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宋体"/>
        <charset val="134"/>
      </rPr>
      <t>漏电流≤</t>
    </r>
    <r>
      <rPr>
        <sz val="9"/>
        <color indexed="8"/>
        <rFont val="Arial"/>
        <family val="2"/>
      </rPr>
      <t>10mA</t>
    </r>
  </si>
  <si>
    <r>
      <rPr>
        <sz val="9"/>
        <color indexed="8"/>
        <rFont val="宋体"/>
        <charset val="134"/>
      </rPr>
      <t>应能承受</t>
    </r>
    <r>
      <rPr>
        <sz val="9"/>
        <color indexed="8"/>
        <rFont val="Arial"/>
        <family val="2"/>
      </rPr>
      <t>50Hz</t>
    </r>
    <r>
      <rPr>
        <sz val="9"/>
        <color indexed="8"/>
        <rFont val="宋体"/>
        <charset val="134"/>
      </rPr>
      <t>、有效值为</t>
    </r>
    <r>
      <rPr>
        <sz val="9"/>
        <color indexed="8"/>
        <rFont val="Arial"/>
        <family val="2"/>
      </rPr>
      <t>3000VAC</t>
    </r>
    <r>
      <rPr>
        <sz val="9"/>
        <color indexed="8"/>
        <rFont val="宋体"/>
        <charset val="134"/>
      </rPr>
      <t>的交流电压或等效直流电压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分钟；无击穿或飞弧现象；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宋体"/>
        <charset val="134"/>
      </rPr>
      <t>漏电流≤</t>
    </r>
    <r>
      <rPr>
        <sz val="9"/>
        <color indexed="8"/>
        <rFont val="Arial"/>
        <family val="2"/>
      </rPr>
      <t>10mA</t>
    </r>
  </si>
  <si>
    <t>泄漏电流</t>
  </si>
  <si>
    <r>
      <rPr>
        <sz val="9"/>
        <color indexed="8"/>
        <rFont val="宋体"/>
        <charset val="134"/>
      </rPr>
      <t>泄漏电流不超过</t>
    </r>
    <r>
      <rPr>
        <sz val="9"/>
        <color indexed="8"/>
        <rFont val="Arial"/>
        <family val="2"/>
      </rPr>
      <t>2mA/kW</t>
    </r>
    <r>
      <rPr>
        <sz val="9"/>
        <color indexed="8"/>
        <rFont val="宋体"/>
        <charset val="134"/>
      </rPr>
      <t>额定输入功率，最大不能超过</t>
    </r>
    <r>
      <rPr>
        <sz val="9"/>
        <color indexed="8"/>
        <rFont val="Arial"/>
        <family val="2"/>
      </rPr>
      <t>12mA</t>
    </r>
  </si>
  <si>
    <t>最大海拔</t>
  </si>
  <si>
    <r>
      <rPr>
        <sz val="9"/>
        <color indexed="8"/>
        <rFont val="宋体"/>
        <charset val="134"/>
      </rPr>
      <t>2000m( 80kPa)</t>
    </r>
    <r>
      <rPr>
        <sz val="9"/>
        <color indexed="8"/>
        <rFont val="Arial"/>
        <family val="2"/>
      </rPr>
      <t xml:space="preserve">  </t>
    </r>
  </si>
  <si>
    <t>电源</t>
  </si>
  <si>
    <t>单项220VAC +/-30%</t>
  </si>
  <si>
    <t>序号</t>
  </si>
  <si>
    <t>测试项目</t>
  </si>
  <si>
    <t>参考标准</t>
  </si>
  <si>
    <t>限值及等级要求</t>
  </si>
  <si>
    <t>判据</t>
  </si>
  <si>
    <t>传导发射</t>
  </si>
  <si>
    <t>EN55014-1</t>
  </si>
  <si>
    <t>150kHz~500kHz:</t>
  </si>
  <si>
    <t>B</t>
  </si>
  <si>
    <r>
      <rPr>
        <sz val="9"/>
        <color indexed="8"/>
        <rFont val="Arial"/>
        <family val="2"/>
      </rPr>
      <t xml:space="preserve">Section 4.1.1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1</t>
    </r>
  </si>
  <si>
    <t>QP Limit: 66 to 56dBuv</t>
  </si>
  <si>
    <t>AV Limit: 59 to 46dBuv</t>
  </si>
  <si>
    <t>500kHz~5MHz:</t>
  </si>
  <si>
    <t>QP Limit:56dBuv</t>
  </si>
  <si>
    <t>AVLimit:46dBuv</t>
  </si>
  <si>
    <t>5MHz~30MHz: QP Limit:60dBuv</t>
  </si>
  <si>
    <t>AVLimit:50dBuv</t>
  </si>
  <si>
    <t>静电抗扰性</t>
  </si>
  <si>
    <t>EN55014-2</t>
  </si>
  <si>
    <t>Air discharge 8kV</t>
  </si>
  <si>
    <r>
      <rPr>
        <sz val="9"/>
        <color indexed="8"/>
        <rFont val="Arial"/>
        <family val="2"/>
      </rPr>
      <t xml:space="preserve">Section 5.1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1</t>
    </r>
  </si>
  <si>
    <t>Contact discharge 6kV</t>
  </si>
  <si>
    <t>辐射抗扰性</t>
  </si>
  <si>
    <t>80MHz~1GHz</t>
  </si>
  <si>
    <t>A</t>
  </si>
  <si>
    <r>
      <rPr>
        <sz val="9"/>
        <color indexed="8"/>
        <rFont val="Arial"/>
        <family val="2"/>
      </rPr>
      <t xml:space="preserve">Section 5.5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11</t>
    </r>
  </si>
  <si>
    <t>1KHz,80%AM</t>
  </si>
  <si>
    <t>10V/m</t>
  </si>
  <si>
    <r>
      <rPr>
        <sz val="9"/>
        <color indexed="8"/>
        <rFont val="宋体"/>
        <charset val="134"/>
      </rPr>
      <t>电快速脉冲群</t>
    </r>
    <r>
      <rPr>
        <sz val="9"/>
        <color indexed="8"/>
        <rFont val="Arial"/>
        <family val="2"/>
      </rPr>
      <t>EFT</t>
    </r>
  </si>
  <si>
    <t>EN55014-2 Section 5.2</t>
  </si>
  <si>
    <r>
      <rPr>
        <sz val="9"/>
        <color indexed="8"/>
        <rFont val="宋体"/>
        <charset val="134"/>
      </rPr>
      <t>交流电源端口</t>
    </r>
    <r>
      <rPr>
        <sz val="9"/>
        <color indexed="8"/>
        <rFont val="Arial"/>
        <family val="2"/>
      </rPr>
      <t>:2kV</t>
    </r>
  </si>
  <si>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2,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3,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4</t>
    </r>
  </si>
  <si>
    <r>
      <rPr>
        <sz val="9"/>
        <color indexed="8"/>
        <rFont val="宋体"/>
        <charset val="134"/>
      </rPr>
      <t>信号端口</t>
    </r>
    <r>
      <rPr>
        <sz val="9"/>
        <color indexed="8"/>
        <rFont val="Arial"/>
        <family val="2"/>
      </rPr>
      <t>:1kV</t>
    </r>
  </si>
  <si>
    <t>浪涌</t>
  </si>
  <si>
    <r>
      <rPr>
        <sz val="9"/>
        <color indexed="8"/>
        <rFont val="Arial"/>
        <family val="2"/>
      </rPr>
      <t xml:space="preserve">EN55014-2 Section 5.6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12</t>
    </r>
  </si>
  <si>
    <r>
      <rPr>
        <sz val="9"/>
        <color indexed="8"/>
        <rFont val="宋体"/>
        <charset val="134"/>
      </rPr>
      <t>交流电源端口</t>
    </r>
    <r>
      <rPr>
        <sz val="9"/>
        <color indexed="8"/>
        <rFont val="Arial"/>
        <family val="2"/>
      </rPr>
      <t>:L to N: 1kV</t>
    </r>
  </si>
  <si>
    <t>L&amp;N to PE: 2kV</t>
  </si>
  <si>
    <t>传导抗扰性</t>
  </si>
  <si>
    <t>EN55014-2 Section 5.3</t>
  </si>
  <si>
    <t>150kHz~230MHHz</t>
  </si>
  <si>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5,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6,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7</t>
    </r>
  </si>
  <si>
    <t>1kHz,80%AM</t>
  </si>
  <si>
    <r>
      <rPr>
        <sz val="9"/>
        <color indexed="8"/>
        <rFont val="宋体"/>
        <charset val="134"/>
      </rPr>
      <t>交流电源端口</t>
    </r>
    <r>
      <rPr>
        <sz val="9"/>
        <color indexed="8"/>
        <rFont val="Arial"/>
        <family val="2"/>
      </rPr>
      <t>:10V</t>
    </r>
  </si>
  <si>
    <r>
      <rPr>
        <sz val="9"/>
        <color indexed="8"/>
        <rFont val="宋体"/>
        <charset val="134"/>
      </rPr>
      <t>信号端口</t>
    </r>
    <r>
      <rPr>
        <sz val="9"/>
        <color indexed="8"/>
        <rFont val="Arial"/>
        <family val="2"/>
      </rPr>
      <t>: 10V</t>
    </r>
  </si>
  <si>
    <t>电压跌落与短时中断</t>
  </si>
  <si>
    <t>跌落幅度持续时间相角判据：</t>
  </si>
  <si>
    <r>
      <rPr>
        <sz val="9"/>
        <color indexed="8"/>
        <rFont val="Arial"/>
        <family val="2"/>
      </rPr>
      <t xml:space="preserve">Section 5.7 </t>
    </r>
    <r>
      <rPr>
        <sz val="9"/>
        <color indexed="8"/>
        <rFont val="宋体"/>
        <charset val="134"/>
      </rPr>
      <t>表</t>
    </r>
    <r>
      <rPr>
        <sz val="9"/>
        <color indexed="8"/>
        <rFont val="Arial"/>
        <family val="2"/>
      </rPr>
      <t xml:space="preserve"> 13</t>
    </r>
  </si>
  <si>
    <r>
      <rPr>
        <sz val="9"/>
        <color indexed="8"/>
        <rFont val="Arial"/>
        <family val="2"/>
      </rPr>
      <t>1</t>
    </r>
    <r>
      <rPr>
        <sz val="9"/>
        <color indexed="8"/>
        <rFont val="宋体"/>
        <charset val="134"/>
      </rPr>
      <t>）</t>
    </r>
    <r>
      <rPr>
        <sz val="9"/>
        <color indexed="8"/>
        <rFont val="Arial"/>
        <family val="2"/>
      </rPr>
      <t>70%Ut  1000ms</t>
    </r>
  </si>
  <si>
    <t>C</t>
  </si>
  <si>
    <r>
      <rPr>
        <sz val="9"/>
        <color indexed="8"/>
        <rFont val="Arial"/>
        <family val="2"/>
      </rPr>
      <t>2</t>
    </r>
    <r>
      <rPr>
        <sz val="9"/>
        <color indexed="8"/>
        <rFont val="宋体"/>
        <charset val="134"/>
      </rPr>
      <t>）</t>
    </r>
    <r>
      <rPr>
        <sz val="9"/>
        <color indexed="8"/>
        <rFont val="Arial"/>
        <family val="2"/>
      </rPr>
      <t>40%Ut  200ms</t>
    </r>
  </si>
  <si>
    <r>
      <rPr>
        <sz val="9"/>
        <color indexed="8"/>
        <rFont val="Arial"/>
        <family val="2"/>
      </rPr>
      <t>3</t>
    </r>
    <r>
      <rPr>
        <sz val="9"/>
        <color indexed="8"/>
        <rFont val="宋体"/>
        <charset val="134"/>
      </rPr>
      <t>）</t>
    </r>
    <r>
      <rPr>
        <sz val="9"/>
        <color indexed="8"/>
        <rFont val="Arial"/>
        <family val="2"/>
      </rPr>
      <t xml:space="preserve"> 0%Ut  10ms</t>
    </r>
  </si>
  <si>
    <r>
      <rPr>
        <sz val="9"/>
        <color indexed="8"/>
        <rFont val="宋体"/>
        <charset val="134"/>
      </rPr>
      <t>判据</t>
    </r>
    <r>
      <rPr>
        <sz val="9"/>
        <color indexed="8"/>
        <rFont val="Arial"/>
        <family val="2"/>
      </rPr>
      <t xml:space="preserve">A: </t>
    </r>
    <r>
      <rPr>
        <sz val="9"/>
        <color indexed="8"/>
        <rFont val="宋体"/>
        <charset val="134"/>
      </rPr>
      <t>在实验过程中，性能功能正常（在技术指标范围内）</t>
    </r>
    <r>
      <rPr>
        <sz val="9"/>
        <color indexed="8"/>
        <rFont val="Arial"/>
        <family val="2"/>
      </rPr>
      <t>;</t>
    </r>
  </si>
  <si>
    <r>
      <rPr>
        <sz val="9"/>
        <color indexed="8"/>
        <rFont val="宋体"/>
        <charset val="134"/>
      </rPr>
      <t>判据</t>
    </r>
    <r>
      <rPr>
        <sz val="9"/>
        <color indexed="8"/>
        <rFont val="Arial"/>
        <family val="2"/>
      </rPr>
      <t xml:space="preserve">B: </t>
    </r>
    <r>
      <rPr>
        <sz val="9"/>
        <color indexed="8"/>
        <rFont val="宋体"/>
        <charset val="134"/>
      </rPr>
      <t>性能可以降级或短时失去功能</t>
    </r>
    <r>
      <rPr>
        <sz val="9"/>
        <color indexed="8"/>
        <rFont val="Arial"/>
        <family val="2"/>
      </rPr>
      <t xml:space="preserve">, </t>
    </r>
    <r>
      <rPr>
        <sz val="9"/>
        <color indexed="8"/>
        <rFont val="宋体"/>
        <charset val="134"/>
      </rPr>
      <t>但能够自动恢复</t>
    </r>
    <r>
      <rPr>
        <sz val="9"/>
        <color indexed="8"/>
        <rFont val="Arial"/>
        <family val="2"/>
      </rPr>
      <t>;</t>
    </r>
  </si>
  <si>
    <r>
      <rPr>
        <sz val="9"/>
        <color indexed="8"/>
        <rFont val="宋体"/>
        <charset val="134"/>
      </rPr>
      <t>判据</t>
    </r>
    <r>
      <rPr>
        <sz val="9"/>
        <color indexed="8"/>
        <rFont val="Arial"/>
        <family val="2"/>
      </rPr>
      <t xml:space="preserve">C: </t>
    </r>
    <r>
      <rPr>
        <sz val="9"/>
        <color indexed="8"/>
        <rFont val="宋体"/>
        <charset val="134"/>
      </rPr>
      <t>允许短时功能中断并能自动复位，能通过人工干预进行恢复</t>
    </r>
    <r>
      <rPr>
        <sz val="9"/>
        <color indexed="8"/>
        <rFont val="Arial"/>
        <family val="2"/>
      </rPr>
      <t>;</t>
    </r>
  </si>
  <si>
    <t>工作环境(GB4798.3-1990)</t>
  </si>
  <si>
    <t>需求</t>
  </si>
  <si>
    <t>条件等级</t>
  </si>
  <si>
    <t>工作环境</t>
  </si>
  <si>
    <t>基站或小型机房</t>
  </si>
  <si>
    <t>环境温度</t>
  </si>
  <si>
    <t>-20℃～+50℃</t>
  </si>
  <si>
    <t>环境湿度</t>
  </si>
  <si>
    <t>相对湿度5%rh～95%rh</t>
  </si>
  <si>
    <t>输入电压</t>
  </si>
  <si>
    <t>220V +/-30%</t>
  </si>
  <si>
    <t>贮存环境(GB4798.1-2005)</t>
  </si>
  <si>
    <t>贮存环境</t>
  </si>
  <si>
    <t>干净的室内环境</t>
  </si>
  <si>
    <t>-40℃～+70℃</t>
  </si>
  <si>
    <t>运输环境(GB4798.2-1996)</t>
  </si>
  <si>
    <t>运输环境</t>
  </si>
  <si>
    <t>适合汽车、火车、空运，适合单独包装或整机安装</t>
  </si>
  <si>
    <t>-25℃～+70℃</t>
  </si>
  <si>
    <t>温度变化</t>
  </si>
  <si>
    <t>振动</t>
  </si>
  <si>
    <t>1、接口定义</t>
  </si>
  <si>
    <t>功能</t>
  </si>
  <si>
    <t>数量</t>
  </si>
  <si>
    <t>规格</t>
  </si>
  <si>
    <t>信号名称</t>
  </si>
  <si>
    <t>设计查检</t>
  </si>
  <si>
    <t>220VAC供电</t>
  </si>
  <si>
    <t>220AV +/- 30%</t>
  </si>
  <si>
    <t>输入电源</t>
  </si>
  <si>
    <t>Y</t>
  </si>
  <si>
    <t>48VDC供电</t>
  </si>
  <si>
    <t>30~60VDC</t>
  </si>
  <si>
    <t>DO</t>
  </si>
  <si>
    <r>
      <rPr>
        <sz val="11"/>
        <color indexed="8"/>
        <rFont val="宋体"/>
        <charset val="134"/>
      </rPr>
      <t xml:space="preserve">250VAC/3A 继电器,2档控制
250VAC/3A 继电器,2档控制
250VAC/3A 继电器， 最大7.5A
250VAC/3A 继电器， 最大7.5A
250VAC/30VDC/3A 继电器
</t>
    </r>
    <r>
      <rPr>
        <sz val="11"/>
        <color indexed="8"/>
        <rFont val="宋体"/>
        <charset val="134"/>
      </rPr>
      <t xml:space="preserve">250VAC/3A </t>
    </r>
    <r>
      <rPr>
        <sz val="11"/>
        <color theme="1"/>
        <rFont val="宋体"/>
        <charset val="134"/>
        <scheme val="minor"/>
      </rPr>
      <t>继电器
250VAC/3A 继电器</t>
    </r>
  </si>
  <si>
    <t>室内风机（2档）/热管阀水泵
室外风机（2档）
压缩机
电加热
应急风机
故障报警</t>
  </si>
  <si>
    <t>DI</t>
  </si>
  <si>
    <t>干结点输入</t>
  </si>
  <si>
    <r>
      <rPr>
        <sz val="11"/>
        <color indexed="8"/>
        <rFont val="宋体"/>
        <charset val="134"/>
      </rPr>
      <t xml:space="preserve">高压开关
低压开关
排气开关
远程关机
</t>
    </r>
    <r>
      <rPr>
        <sz val="11"/>
        <color indexed="40"/>
        <rFont val="宋体"/>
        <charset val="134"/>
      </rPr>
      <t>保留6个干接点输入</t>
    </r>
  </si>
  <si>
    <t>AI</t>
  </si>
  <si>
    <r>
      <rPr>
        <sz val="11"/>
        <color indexed="8"/>
        <rFont val="宋体"/>
        <charset val="134"/>
      </rPr>
      <t xml:space="preserve">不锈钢铠装NTC
不锈钢铠装NTC
不锈钢铠装NTC
树脂头NTC
树脂头NTC
</t>
    </r>
    <r>
      <rPr>
        <sz val="11"/>
        <color indexed="40"/>
        <rFont val="宋体"/>
        <charset val="134"/>
      </rPr>
      <t>预留</t>
    </r>
    <r>
      <rPr>
        <sz val="11"/>
        <color indexed="8"/>
        <rFont val="宋体"/>
        <charset val="134"/>
      </rPr>
      <t xml:space="preserve">
0~5VDC
</t>
    </r>
    <r>
      <rPr>
        <sz val="11"/>
        <color indexed="40"/>
        <rFont val="宋体"/>
        <charset val="134"/>
      </rPr>
      <t>预留</t>
    </r>
    <r>
      <rPr>
        <sz val="11"/>
        <color indexed="8"/>
        <rFont val="宋体"/>
        <charset val="134"/>
      </rPr>
      <t xml:space="preserve">
0~5VDC
0~5VDC
0~5VDC</t>
    </r>
  </si>
  <si>
    <r>
      <rPr>
        <sz val="11"/>
        <color indexed="8"/>
        <rFont val="宋体"/>
        <charset val="134"/>
      </rPr>
      <t xml:space="preserve">冷凝温度
室外环境温度
防冻结温度
室内温度1
室内温度2
</t>
    </r>
    <r>
      <rPr>
        <sz val="11"/>
        <color indexed="40"/>
        <rFont val="宋体"/>
        <charset val="134"/>
      </rPr>
      <t>TEM6(预留)</t>
    </r>
    <r>
      <rPr>
        <sz val="11"/>
        <color indexed="8"/>
        <rFont val="宋体"/>
        <charset val="134"/>
      </rPr>
      <t xml:space="preserve">
冷凝压力
</t>
    </r>
    <r>
      <rPr>
        <sz val="11"/>
        <color indexed="40"/>
        <rFont val="宋体"/>
        <charset val="134"/>
      </rPr>
      <t>HI（预留）</t>
    </r>
    <r>
      <rPr>
        <sz val="11"/>
        <color indexed="8"/>
        <rFont val="宋体"/>
        <charset val="134"/>
      </rPr>
      <t xml:space="preserve">
48VDC检测
220VAC检测
电加热电流检测</t>
    </r>
  </si>
  <si>
    <t>AO</t>
  </si>
  <si>
    <t>0~10VDC,EC风机控制
0~10VDC,EC风机控制</t>
  </si>
  <si>
    <t>内风机PWM
外风机PWM</t>
  </si>
  <si>
    <t>EEV</t>
  </si>
  <si>
    <t>12VDC驱动</t>
  </si>
  <si>
    <t>电子膨胀阀</t>
  </si>
  <si>
    <t>通讯口</t>
  </si>
  <si>
    <t>RS485/9600/Modbus</t>
  </si>
  <si>
    <t>BMS，显示模块</t>
  </si>
  <si>
    <t>显示</t>
  </si>
  <si>
    <t>128*32/128*64点阵LCD</t>
  </si>
  <si>
    <t>2、安装尺寸</t>
  </si>
  <si>
    <t>150 * 150 (长*宽*高：mm)</t>
  </si>
  <si>
    <t>3、重量</t>
  </si>
  <si>
    <t>≤1kg</t>
  </si>
  <si>
    <t>1 设定参数</t>
  </si>
  <si>
    <t>子项</t>
  </si>
  <si>
    <t>说明</t>
  </si>
  <si>
    <t>缺省</t>
  </si>
  <si>
    <t>下限</t>
  </si>
  <si>
    <t>上限</t>
  </si>
  <si>
    <t>单位</t>
  </si>
  <si>
    <t>S001</t>
  </si>
  <si>
    <t>Ts_in_hi</t>
  </si>
  <si>
    <t>室内高温报警设定值</t>
  </si>
  <si>
    <t>S002</t>
  </si>
  <si>
    <t>Ts_in_lo</t>
  </si>
  <si>
    <t>室内低温报警设定值</t>
  </si>
  <si>
    <t>S003</t>
  </si>
  <si>
    <t>Hs_in_hi</t>
  </si>
  <si>
    <t>室内高湿报警设定值</t>
  </si>
  <si>
    <t>%</t>
  </si>
  <si>
    <t>S004</t>
  </si>
  <si>
    <t>Hs_in_lo</t>
  </si>
  <si>
    <t>室内低湿报警设定值</t>
  </si>
  <si>
    <t>S005</t>
  </si>
  <si>
    <t>Ts_lp_delay</t>
  </si>
  <si>
    <t>低压延时</t>
  </si>
  <si>
    <t>s</t>
  </si>
  <si>
    <t>S006</t>
  </si>
  <si>
    <t>Ts_cool_set</t>
  </si>
  <si>
    <t>制冷设定</t>
  </si>
  <si>
    <t>S007</t>
  </si>
  <si>
    <t>Ts_cool_band</t>
  </si>
  <si>
    <t>制冷范围</t>
  </si>
  <si>
    <t>S008</t>
  </si>
  <si>
    <t>Ts_heat_set</t>
  </si>
  <si>
    <t>加热设定</t>
  </si>
  <si>
    <t>S009</t>
  </si>
  <si>
    <t>Ts_heat_band</t>
  </si>
  <si>
    <t>加热范围</t>
  </si>
  <si>
    <t>S010</t>
  </si>
  <si>
    <t>Tpump_start</t>
  </si>
  <si>
    <t>热管开启温度</t>
  </si>
  <si>
    <t>S011</t>
  </si>
  <si>
    <t>Tpump_stop</t>
  </si>
  <si>
    <t>热管停止温度</t>
  </si>
  <si>
    <t>S012</t>
  </si>
  <si>
    <t>Hs_hum_set</t>
  </si>
  <si>
    <t>湿度设定</t>
  </si>
  <si>
    <t>S013</t>
  </si>
  <si>
    <t>Hs_hum_band</t>
  </si>
  <si>
    <t>湿度范围</t>
  </si>
  <si>
    <t>S014</t>
  </si>
  <si>
    <t>Vs_out_fan_max</t>
  </si>
  <si>
    <t>室外风机最大转速</t>
  </si>
  <si>
    <t>S015</t>
  </si>
  <si>
    <t>Vs_out_fan_min</t>
  </si>
  <si>
    <t>室外风机最小转速</t>
  </si>
  <si>
    <t>S016</t>
  </si>
  <si>
    <t>Ps_out_fan_on</t>
  </si>
  <si>
    <t>室外风机启动压力</t>
  </si>
  <si>
    <t>bar</t>
  </si>
  <si>
    <t>S017</t>
  </si>
  <si>
    <t>Ps_out_fan_band</t>
  </si>
  <si>
    <t>室外风机压力范围</t>
  </si>
  <si>
    <t>S018</t>
  </si>
  <si>
    <t>Cs_run_min</t>
  </si>
  <si>
    <t>压缩机最短运行时间</t>
  </si>
  <si>
    <t>S019</t>
  </si>
  <si>
    <t>Cs_stop_min</t>
  </si>
  <si>
    <t>压缩机最短停止时间</t>
  </si>
  <si>
    <t>S020</t>
  </si>
  <si>
    <t>As_bms</t>
  </si>
  <si>
    <t>监控地址</t>
  </si>
  <si>
    <t>S021</t>
  </si>
  <si>
    <t>Bs_bms</t>
  </si>
  <si>
    <t>监控波特率</t>
  </si>
  <si>
    <t>S022</t>
  </si>
  <si>
    <t>Ls_language</t>
  </si>
  <si>
    <t>显示语言</t>
  </si>
  <si>
    <t>中文</t>
  </si>
  <si>
    <t>English</t>
  </si>
  <si>
    <t>S023</t>
  </si>
  <si>
    <t>Cs_cool_source</t>
  </si>
  <si>
    <t>制冷方式</t>
  </si>
  <si>
    <t>压缩机</t>
  </si>
  <si>
    <t>冷冻水</t>
  </si>
  <si>
    <t>S024</t>
  </si>
  <si>
    <t>Hs_heat_type</t>
  </si>
  <si>
    <t>加热类型</t>
  </si>
  <si>
    <t>无</t>
  </si>
  <si>
    <t>1级</t>
  </si>
  <si>
    <t>S025</t>
  </si>
  <si>
    <t>Hs_hum_type</t>
  </si>
  <si>
    <t>加湿类型</t>
  </si>
  <si>
    <t>红外</t>
  </si>
  <si>
    <t>S026</t>
  </si>
  <si>
    <t>Ts_in_out_d</t>
  </si>
  <si>
    <t>新风温差</t>
  </si>
  <si>
    <t>S027</t>
  </si>
  <si>
    <t>Es_in_out</t>
  </si>
  <si>
    <t>新风允许</t>
  </si>
  <si>
    <t>禁止</t>
  </si>
  <si>
    <t>允许</t>
  </si>
  <si>
    <t>S028</t>
  </si>
  <si>
    <t>Ps_paswword1</t>
  </si>
  <si>
    <t>1级密码</t>
  </si>
  <si>
    <t>0001</t>
  </si>
  <si>
    <t>S029</t>
  </si>
  <si>
    <t>Ps_paswword2</t>
  </si>
  <si>
    <t>2级密码</t>
  </si>
  <si>
    <t>1985</t>
  </si>
  <si>
    <t>S030</t>
  </si>
  <si>
    <t>As_u2u_id</t>
  </si>
  <si>
    <t>群控地址</t>
  </si>
  <si>
    <t>S031</t>
  </si>
  <si>
    <t>Ns_u2u_num</t>
  </si>
  <si>
    <t>群控数量</t>
  </si>
  <si>
    <t>S032</t>
  </si>
  <si>
    <t>Ns_u2u_run_num</t>
  </si>
  <si>
    <t>运行机组</t>
  </si>
  <si>
    <t>1</t>
  </si>
  <si>
    <t>2</t>
  </si>
  <si>
    <t>S033</t>
  </si>
  <si>
    <t>Ns_u2u_rotate_num</t>
  </si>
  <si>
    <t>轮巡机组</t>
  </si>
  <si>
    <t>0</t>
  </si>
  <si>
    <t>S034</t>
  </si>
  <si>
    <t>Ts_u2u_rotate_cycle</t>
  </si>
  <si>
    <t>轮巡周期</t>
  </si>
  <si>
    <t>每天</t>
  </si>
  <si>
    <t>每月</t>
  </si>
  <si>
    <t>S035</t>
  </si>
  <si>
    <t>Ps_05v</t>
  </si>
  <si>
    <t>压力传感器0.5对应的压力</t>
  </si>
  <si>
    <t>20</t>
  </si>
  <si>
    <t>S036</t>
  </si>
  <si>
    <t>Ps_45v</t>
  </si>
  <si>
    <t>压力传感器4.5对应的压力</t>
  </si>
  <si>
    <t>30</t>
  </si>
  <si>
    <t>50</t>
  </si>
  <si>
    <t>S037</t>
  </si>
  <si>
    <t>Vs_vfd_min_freq</t>
  </si>
  <si>
    <t>变频压缩机最小运行频率</t>
  </si>
  <si>
    <t>35</t>
  </si>
  <si>
    <t>10</t>
  </si>
  <si>
    <t>60</t>
  </si>
  <si>
    <t>Hz</t>
  </si>
  <si>
    <t>S038</t>
  </si>
  <si>
    <t>Vs_vfd_max_freq</t>
  </si>
  <si>
    <t>变频压缩机最大运行频率</t>
  </si>
  <si>
    <t>80</t>
  </si>
  <si>
    <t>100</t>
  </si>
  <si>
    <t>S039</t>
  </si>
  <si>
    <t>Ps_pid_p</t>
  </si>
  <si>
    <t>温度PID的P参数</t>
  </si>
  <si>
    <t>0.3</t>
  </si>
  <si>
    <t>0.1</t>
  </si>
  <si>
    <t>1.0</t>
  </si>
  <si>
    <t>S040</t>
  </si>
  <si>
    <t>Is_pid_i</t>
  </si>
  <si>
    <t>温度PID的I参数</t>
  </si>
  <si>
    <t>300</t>
  </si>
  <si>
    <t>S041</t>
  </si>
  <si>
    <t>Ds_pid_d</t>
  </si>
  <si>
    <t>温度PID的D参数</t>
  </si>
  <si>
    <t>5</t>
  </si>
  <si>
    <t>S042</t>
  </si>
  <si>
    <t>Ys_date</t>
  </si>
  <si>
    <t>年</t>
  </si>
  <si>
    <t>13</t>
  </si>
  <si>
    <t>99</t>
  </si>
  <si>
    <t>S043</t>
  </si>
  <si>
    <t>Ms_date</t>
  </si>
  <si>
    <t>月</t>
  </si>
  <si>
    <t>12</t>
  </si>
  <si>
    <t>S044</t>
  </si>
  <si>
    <t>Ds_date</t>
  </si>
  <si>
    <t>日</t>
  </si>
  <si>
    <t>31</t>
  </si>
  <si>
    <t>S045</t>
  </si>
  <si>
    <t>Hs_time</t>
  </si>
  <si>
    <t>时</t>
  </si>
  <si>
    <t>23</t>
  </si>
  <si>
    <t>S046</t>
  </si>
  <si>
    <t>Ms_time</t>
  </si>
  <si>
    <t>分</t>
  </si>
  <si>
    <t>59</t>
  </si>
  <si>
    <t>S047</t>
  </si>
  <si>
    <t>Ss_time</t>
  </si>
  <si>
    <t>秒</t>
  </si>
  <si>
    <t>S048</t>
  </si>
  <si>
    <t>Ts_adj_temp</t>
  </si>
  <si>
    <t>温度校准值</t>
  </si>
  <si>
    <t>-10</t>
  </si>
  <si>
    <t>S049</t>
  </si>
  <si>
    <t>Hs_adj_hum</t>
  </si>
  <si>
    <t>湿度校准值</t>
  </si>
  <si>
    <t>-20</t>
  </si>
  <si>
    <t>S050</t>
  </si>
  <si>
    <t>Ps_adj_press</t>
  </si>
  <si>
    <t>压力校准值</t>
  </si>
  <si>
    <t>-5</t>
  </si>
  <si>
    <t>2 内部参数</t>
  </si>
  <si>
    <t>I001</t>
  </si>
  <si>
    <t>Ti_in_alm_d</t>
  </si>
  <si>
    <t>室内温度报警回差</t>
  </si>
  <si>
    <t>I002</t>
  </si>
  <si>
    <t>Hi_in_alm_d</t>
  </si>
  <si>
    <t>室内湿度报警回差</t>
  </si>
  <si>
    <t>I003</t>
  </si>
  <si>
    <t>Ti_out_d</t>
  </si>
  <si>
    <t>新风回差</t>
  </si>
  <si>
    <t>I004</t>
  </si>
  <si>
    <t>Pi_out_fan_d</t>
  </si>
  <si>
    <t>室外风机停机压力回差</t>
  </si>
  <si>
    <t>3 实时参数</t>
  </si>
  <si>
    <t>T001</t>
  </si>
  <si>
    <t>Tt_in</t>
  </si>
  <si>
    <t>室内回风温度</t>
  </si>
  <si>
    <t>Tt_in=MAX(T1,T2)，T1=回风温度1,T2=回风温度2</t>
  </si>
  <si>
    <t>T002</t>
  </si>
  <si>
    <t>Ht_in</t>
  </si>
  <si>
    <t>室内回风湿度</t>
  </si>
  <si>
    <t>T003</t>
  </si>
  <si>
    <t>Tt_out</t>
  </si>
  <si>
    <t>室外环境温度</t>
  </si>
  <si>
    <t>T004</t>
  </si>
  <si>
    <t>Pt_cond</t>
  </si>
  <si>
    <t>冷凝压力，阀前压力</t>
  </si>
  <si>
    <t>T005</t>
  </si>
  <si>
    <t>Tt_cond</t>
  </si>
  <si>
    <t>冷凝温度，阀前温度</t>
  </si>
  <si>
    <t>T006</t>
  </si>
  <si>
    <t>Ct_cap</t>
  </si>
  <si>
    <t>制冷需求</t>
  </si>
  <si>
    <t>T007</t>
  </si>
  <si>
    <t>Ht_cap</t>
  </si>
  <si>
    <t>加热需求</t>
  </si>
  <si>
    <t>T008</t>
  </si>
  <si>
    <t>Humt_cap</t>
  </si>
  <si>
    <t>加湿需求</t>
  </si>
  <si>
    <t>T009</t>
  </si>
  <si>
    <t>Deht_cap</t>
  </si>
  <si>
    <t>除湿需求</t>
  </si>
  <si>
    <t>T010</t>
  </si>
  <si>
    <t>St_in_out</t>
  </si>
  <si>
    <t>新风状态</t>
  </si>
  <si>
    <t>T011</t>
  </si>
  <si>
    <t>St_comp</t>
  </si>
  <si>
    <t>压缩机状态</t>
  </si>
  <si>
    <t>T012</t>
  </si>
  <si>
    <t>St_heat</t>
  </si>
  <si>
    <t>电加热状态</t>
  </si>
  <si>
    <t>T013</t>
  </si>
  <si>
    <t>St_hum</t>
  </si>
  <si>
    <t>加湿热状态</t>
  </si>
  <si>
    <t>T014</t>
  </si>
  <si>
    <t>St_in_fan</t>
  </si>
  <si>
    <t>室内风机状态</t>
  </si>
  <si>
    <t>T015</t>
  </si>
  <si>
    <t>Ft_out_fan_cap</t>
  </si>
  <si>
    <t>室外风机需求</t>
  </si>
  <si>
    <t>T016</t>
  </si>
  <si>
    <t>Ft_in_fan_cap</t>
  </si>
  <si>
    <t>室内风机需求</t>
  </si>
  <si>
    <t>T017</t>
  </si>
  <si>
    <t>Ft_cw_cap</t>
  </si>
  <si>
    <t>冷冻水需求</t>
  </si>
  <si>
    <t>T018</t>
  </si>
  <si>
    <t>Tt_comp_conti</t>
  </si>
  <si>
    <t>压缩机当前状态保持时间</t>
  </si>
  <si>
    <t>4 逻辑</t>
  </si>
  <si>
    <t>逻辑</t>
  </si>
  <si>
    <t>L001</t>
  </si>
  <si>
    <t>制冷需求计算</t>
  </si>
  <si>
    <t>Ct_cap = ( Tt_in - Ts_cool_set ) / Ts_cool_band</t>
  </si>
  <si>
    <t>L002</t>
  </si>
  <si>
    <t>加热需求计算</t>
  </si>
  <si>
    <t>Ht_cap = ( Tt_in - Ts_heat_set ) / Ts_heat_band</t>
  </si>
  <si>
    <t>L003</t>
  </si>
  <si>
    <t>热管水泵控制</t>
  </si>
  <si>
    <t>开启：Tt_in &gt; Tpump_start
关闭：Tt_in &lt; Tpump_start</t>
  </si>
  <si>
    <r>
      <rPr>
        <sz val="11"/>
        <color indexed="8"/>
        <rFont val="宋体"/>
        <charset val="134"/>
      </rPr>
      <t>L00</t>
    </r>
    <r>
      <rPr>
        <sz val="11"/>
        <color indexed="8"/>
        <rFont val="宋体"/>
        <charset val="134"/>
      </rPr>
      <t>4</t>
    </r>
  </si>
  <si>
    <t>压缩机控制计算</t>
  </si>
  <si>
    <t>开启:( Ct_cap &gt;= 100% )
  且 St_comp = 停止
  且 Tt_comp_conti &gt;= Cs_stop_min
  则 St_comp = 开启
关闭:( Ct_cap &lt;= 0% )
  且 St_comp = 开启
  且 Tt_comp_conti &gt;= Cs_run_min
  则 St_comp = 停止</t>
  </si>
  <si>
    <r>
      <rPr>
        <sz val="11"/>
        <color indexed="8"/>
        <rFont val="宋体"/>
        <charset val="134"/>
      </rPr>
      <t>L00</t>
    </r>
    <r>
      <rPr>
        <sz val="11"/>
        <color indexed="8"/>
        <rFont val="宋体"/>
        <charset val="134"/>
      </rPr>
      <t>5</t>
    </r>
  </si>
  <si>
    <t>应急风控制计算</t>
  </si>
  <si>
    <t>开启:48VDC或交流电掉电，或控制器故障
关闭:48VDC且交流电有电且控制器无故障</t>
  </si>
  <si>
    <r>
      <rPr>
        <sz val="11"/>
        <color indexed="8"/>
        <rFont val="宋体"/>
        <charset val="134"/>
      </rPr>
      <t>L00</t>
    </r>
    <r>
      <rPr>
        <sz val="11"/>
        <color indexed="8"/>
        <rFont val="宋体"/>
        <charset val="134"/>
      </rPr>
      <t>6</t>
    </r>
  </si>
  <si>
    <t>电加热控制计算</t>
  </si>
  <si>
    <t>开启:Ht_cap &gt;= 100% 
  则 St_heat = 开启
关闭:Ht_cap &lt;= 0% 
  则 St_heat = 关闭</t>
  </si>
  <si>
    <t>L007</t>
  </si>
  <si>
    <t>室内风机控制计算</t>
  </si>
  <si>
    <t>开启档位:低风，Ct_cap[0%，40%]     中风，Ct_cap（40%，+∞）  
关闭:断电
     或 压缩机停止运行60s</t>
  </si>
  <si>
    <t>L008</t>
  </si>
  <si>
    <t>室外风机转速控制计算</t>
  </si>
  <si>
    <t>启动:Pt_cond &gt;= Ps_out_fan_min
自由调节：压缩机开启60s
停止:Pt_cond &lt; Ps_out_fan_min - Pi_out_fan_d
Ft_out_fan_cap =
(Pt_cond - Ps_out_fan_min)
/(Ps_out_fan_max - Ps_out_fan_min)
*60%+40%
且 压缩机停止运行10s</t>
  </si>
  <si>
    <t>L009</t>
  </si>
  <si>
    <r>
      <rPr>
        <sz val="11"/>
        <color indexed="8"/>
        <rFont val="宋体"/>
        <charset val="134"/>
      </rPr>
      <t>E</t>
    </r>
    <r>
      <rPr>
        <sz val="11"/>
        <color indexed="8"/>
        <rFont val="宋体"/>
        <charset val="134"/>
      </rPr>
      <t>EV控制计算</t>
    </r>
  </si>
  <si>
    <t>开启：( Ct_cap &gt;= 100% )
      且室外风机运行20s，初始步数为250步
自动调节：压缩机开启30s，PID自由调节步阀
关闭：（Ct_cap &lt;= 0%）
       且 压缩机停止运行50s</t>
  </si>
  <si>
    <t>L0010</t>
  </si>
  <si>
    <t>开机密码</t>
  </si>
  <si>
    <t>1、利用AD采样最低有效位，填充到16位的随机数中，填充位置为采样次数mod 16
2、利用modbus的CRC校验算法校验随机数，得到一个16为CRC校验值，该值为密码
3、程序中只保存16位随机数，并在屏幕以5位十进制显示，密码由PC软件根据步骤2计算获得
4、校验时，将16位随机数和输入的16位密码进行CRC校验，如果结果为0，说明密码正确
5、开机密码的生成由菜单触发</t>
  </si>
  <si>
    <t>5 报警</t>
  </si>
  <si>
    <t>条件</t>
  </si>
  <si>
    <t>延时(s)</t>
  </si>
  <si>
    <t>A001</t>
  </si>
  <si>
    <t>室内温度传感器故障</t>
  </si>
  <si>
    <t>报警：温度采样值&lt;-50或&gt;110
恢复：-40&lt;温度采样值&lt;100</t>
  </si>
  <si>
    <t>A002</t>
  </si>
  <si>
    <t>室外温度传感器故障</t>
  </si>
  <si>
    <t>A003</t>
  </si>
  <si>
    <t>冷凝压力传感器故障</t>
  </si>
  <si>
    <t>报警:测量电压&lt;0.25V或&gt;5V
恢复:测量电压&gt;0.5V 且&lt;4.5V</t>
  </si>
  <si>
    <t>A004</t>
  </si>
  <si>
    <t>高压开关报警</t>
  </si>
  <si>
    <t>报警:压缩机数&gt;0，且HP开关断开
恢复:压缩机数==0,或HP开关闭合</t>
  </si>
  <si>
    <t>A005</t>
  </si>
  <si>
    <t>高压开关锁定</t>
  </si>
  <si>
    <t>报警:1小时内3次高压报警，或高压报警持续10分钟
恢复:掉电上电</t>
  </si>
  <si>
    <t>A006</t>
  </si>
  <si>
    <t>低压开关报警</t>
  </si>
  <si>
    <t>压缩机运行时间&gt;2Min
报警:压缩机数&gt;0，且LP开关断开
恢复:压缩机数==0,或LP开关闭合</t>
  </si>
  <si>
    <t>A007</t>
  </si>
  <si>
    <t>低压开关锁定</t>
  </si>
  <si>
    <t>报警:1小时内3次低压报警，或低压报警持续10分钟
恢复:掉电上电</t>
  </si>
  <si>
    <t>A008</t>
  </si>
  <si>
    <t>排气开关报警</t>
  </si>
  <si>
    <t>报警:压缩机数&gt;0，且DHT开关断开
恢复:压缩机数==0,或DHT开关闭合</t>
  </si>
  <si>
    <t>A009</t>
  </si>
  <si>
    <t>排气开关锁定</t>
  </si>
  <si>
    <t>报警:1小时内3次排气报警，或排气报警持续10分钟
恢复:掉电上电</t>
  </si>
  <si>
    <t>A010</t>
  </si>
  <si>
    <t>远程开关关机</t>
  </si>
  <si>
    <t>报警:远程关机闭合
恢复:远程关机断开</t>
  </si>
  <si>
    <t>A011</t>
  </si>
  <si>
    <t>高电压故障</t>
  </si>
  <si>
    <t>报警：输入电压&gt;高电压设定值
恢复：输入电压&lt;高电压设定值-回差</t>
  </si>
  <si>
    <t>回差=5V</t>
  </si>
  <si>
    <t>A012</t>
  </si>
  <si>
    <t>低电压故障</t>
  </si>
  <si>
    <t>报警：输入电压&lt;低电压设定值
恢复：输入电压&lt;高电压设定值-回差</t>
  </si>
  <si>
    <t>A013</t>
  </si>
  <si>
    <t>高温故障</t>
  </si>
  <si>
    <t>报警：回风温度&gt;高温设定值
恢复：回风温度&lt;高温设定值-回差</t>
  </si>
  <si>
    <t>回差=2C</t>
  </si>
  <si>
    <t>A014</t>
  </si>
  <si>
    <t>低温故障</t>
  </si>
  <si>
    <t>报警：回风温度&lt;低温设定值
恢复：回风温度&lt;低温设定值+回差</t>
  </si>
  <si>
    <t>A015</t>
  </si>
  <si>
    <t>防冻故障</t>
  </si>
  <si>
    <t>报警：蒸发温度&lt;-1C
恢复：蒸发温度&gt;0</t>
  </si>
  <si>
    <t>A016</t>
  </si>
  <si>
    <t>电加热故障</t>
  </si>
  <si>
    <t>报警：电加热电流&lt;1A
恢复：电加热电流&gt;2.5A</t>
  </si>
  <si>
    <t>6 保护</t>
  </si>
  <si>
    <t>解除条件</t>
  </si>
  <si>
    <t>动作</t>
  </si>
  <si>
    <t>P001</t>
  </si>
  <si>
    <t>室内温度传感器保护</t>
  </si>
  <si>
    <t>室内温度传感器故障报警消除</t>
  </si>
  <si>
    <t>强制制冷</t>
  </si>
  <si>
    <t>P002</t>
  </si>
  <si>
    <t>室外温度传感器保护</t>
  </si>
  <si>
    <t>室外温度传感器故障报警消除</t>
  </si>
  <si>
    <t>P003</t>
  </si>
  <si>
    <t>冷凝压力传感器保护</t>
  </si>
  <si>
    <t>冷凝压力传感器故障报警消除</t>
  </si>
  <si>
    <t>P004</t>
  </si>
  <si>
    <t>高压开关保护</t>
  </si>
  <si>
    <t>高压报警或高压锁定</t>
  </si>
  <si>
    <t>高压报警消除或高压开关解除</t>
  </si>
  <si>
    <t>关闭压缩机</t>
  </si>
  <si>
    <t>P005</t>
  </si>
  <si>
    <t>低压开关保护</t>
  </si>
  <si>
    <t>低压报警或低压锁定</t>
  </si>
  <si>
    <t>低压报警消除或低压开关解除</t>
  </si>
  <si>
    <t>P006</t>
  </si>
  <si>
    <t>排气开关保护</t>
  </si>
  <si>
    <t>排气报警或排气锁定</t>
  </si>
  <si>
    <t>排气报警消除或排气开关解除</t>
  </si>
  <si>
    <t>P007</t>
  </si>
  <si>
    <t>运程开关关机</t>
  </si>
  <si>
    <t>远程关机报警</t>
  </si>
  <si>
    <t>远程报警消除</t>
  </si>
  <si>
    <t>关闭机组</t>
  </si>
  <si>
    <t>P008</t>
  </si>
  <si>
    <t>高电压保护</t>
  </si>
  <si>
    <t>高电压报警</t>
  </si>
  <si>
    <t>高电压报警消除</t>
  </si>
  <si>
    <t>开启应急风机，关闭其它设备</t>
  </si>
  <si>
    <t>P009</t>
  </si>
  <si>
    <t>低电压保护</t>
  </si>
  <si>
    <t>低电压报警</t>
  </si>
  <si>
    <t>低电压报警消除</t>
  </si>
  <si>
    <t>P010</t>
  </si>
  <si>
    <t>高温保护</t>
  </si>
  <si>
    <t>高温报警</t>
  </si>
  <si>
    <t>高温报警消除</t>
  </si>
  <si>
    <t>开启应急风机</t>
  </si>
  <si>
    <t>P011</t>
  </si>
  <si>
    <t>防冻保护</t>
  </si>
  <si>
    <t>蒸发温度&lt;-1C</t>
  </si>
  <si>
    <t>蒸发温度&gt;0</t>
  </si>
  <si>
    <t>P012</t>
  </si>
  <si>
    <t>电加热保护</t>
  </si>
  <si>
    <t>电加热故障报警</t>
  </si>
  <si>
    <t>电加热故障报警消除</t>
  </si>
  <si>
    <t>关闭电加热</t>
  </si>
  <si>
    <t>P013</t>
  </si>
  <si>
    <t>停机</t>
  </si>
  <si>
    <t>停机命令</t>
  </si>
  <si>
    <t>停止所有部件</t>
  </si>
  <si>
    <t>7 HMI</t>
  </si>
  <si>
    <t>H001</t>
  </si>
  <si>
    <t>LCD点阵尺寸</t>
  </si>
  <si>
    <t>128*32或128*64</t>
  </si>
  <si>
    <t>H002</t>
  </si>
  <si>
    <t>字符点阵High*Width</t>
  </si>
  <si>
    <t>汉字16*16,ASCII:8*16</t>
  </si>
  <si>
    <t>H003</t>
  </si>
  <si>
    <t>启动或通讯中断显示</t>
  </si>
  <si>
    <t>通讯中…
Connecting…</t>
  </si>
  <si>
    <t>H004</t>
  </si>
  <si>
    <t>按键</t>
  </si>
  <si>
    <t>UP,DOWN,ENT,ESC,ON/OFF</t>
  </si>
  <si>
    <t>H005</t>
  </si>
  <si>
    <t>运行LED指示</t>
  </si>
  <si>
    <t>通讯中断:熄灭，通讯正常:运行:1Hz闪烁，500ms亮，500ms暗，关机:常亮</t>
  </si>
  <si>
    <t>H006</t>
  </si>
  <si>
    <t>报警LED指示</t>
  </si>
  <si>
    <t>有报警时亮，无报警时暗，通讯中断时1Hz闪烁</t>
  </si>
  <si>
    <t>H007</t>
  </si>
  <si>
    <t>蜂鸣器指示</t>
  </si>
  <si>
    <t>有新报警时鸣叫，按键，或所有报警消失，或通讯中断消音，</t>
  </si>
  <si>
    <t>H008</t>
  </si>
  <si>
    <t>运行/停机状态显示</t>
  </si>
  <si>
    <t>主界面显示机组运行或停机</t>
  </si>
  <si>
    <t>H009</t>
  </si>
  <si>
    <t>定时屏幕保护</t>
  </si>
  <si>
    <t>超过屏保时间内没有按键或新报警产生，则屏幕进入屏保，关闭显示，关闭背光</t>
  </si>
  <si>
    <t>H010</t>
  </si>
  <si>
    <t>所有传感器数据显示</t>
  </si>
  <si>
    <t>相关页面显示</t>
  </si>
  <si>
    <t>H011</t>
  </si>
  <si>
    <t>时间显示</t>
  </si>
  <si>
    <t>H012</t>
  </si>
  <si>
    <t>DI/DO状态显示</t>
  </si>
  <si>
    <t>H013</t>
  </si>
  <si>
    <t>当前故障显示</t>
  </si>
  <si>
    <t>H014</t>
  </si>
  <si>
    <t>设定参数显示</t>
  </si>
  <si>
    <t>H015</t>
  </si>
  <si>
    <t>通讯功能</t>
  </si>
  <si>
    <t>LCD和控制器间485通讯连接，通讯协议modbus，波特率38400
控制器提供485接口，通讯协议为Modbus或YDT1363可选，波特率9600，19200，38400可选，
缺省，Modbus，9600</t>
  </si>
  <si>
    <t>项目</t>
  </si>
  <si>
    <t>描述</t>
  </si>
  <si>
    <t>MCU</t>
  </si>
  <si>
    <t>ATmega64</t>
  </si>
  <si>
    <t>由于控制,显示,斩波做到一个MCU中，因此对FLASH要求较多</t>
  </si>
  <si>
    <t>RESET</t>
  </si>
  <si>
    <t>R/C电路</t>
  </si>
  <si>
    <t>上电复位使用ADM706</t>
  </si>
  <si>
    <t>相序</t>
  </si>
  <si>
    <t>过零检测</t>
  </si>
  <si>
    <t>3相和单相统一设计</t>
  </si>
  <si>
    <t>128*32LCD</t>
  </si>
  <si>
    <t>LCD使用mega48+485芯片，实现简单通讯，负责显示</t>
  </si>
  <si>
    <t>所有显示内容在Controller中实现</t>
  </si>
  <si>
    <t>架构</t>
  </si>
  <si>
    <t xml:space="preserve">   热管冷凝器</t>
  </si>
  <si>
    <t xml:space="preserve">   热管蒸发器</t>
  </si>
  <si>
    <t>电加热</t>
  </si>
  <si>
    <t xml:space="preserve">  蒸发器</t>
  </si>
  <si>
    <t xml:space="preserve"> 冷凝器</t>
  </si>
  <si>
    <t xml:space="preserve"> 压缩机</t>
  </si>
  <si>
    <t xml:space="preserve">         </t>
  </si>
  <si>
    <t xml:space="preserve">      空热一体机机组系统图</t>
  </si>
  <si>
    <t>类型</t>
  </si>
  <si>
    <t>路数</t>
  </si>
  <si>
    <t>3.3V控制电流</t>
  </si>
  <si>
    <t>3.3V电流</t>
  </si>
  <si>
    <t>5V电流</t>
  </si>
  <si>
    <t>12V电流</t>
  </si>
  <si>
    <r>
      <rPr>
        <sz val="11"/>
        <color indexed="8"/>
        <rFont val="宋体"/>
        <charset val="134"/>
      </rPr>
      <t>DI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~</t>
    </r>
    <r>
      <rPr>
        <sz val="11"/>
        <color indexed="8"/>
        <rFont val="宋体"/>
        <charset val="134"/>
      </rPr>
      <t>9</t>
    </r>
  </si>
  <si>
    <t>I</t>
  </si>
  <si>
    <t>Digtal input</t>
  </si>
  <si>
    <r>
      <rPr>
        <sz val="11"/>
        <color indexed="8"/>
        <rFont val="宋体"/>
        <charset val="134"/>
      </rPr>
      <t>DO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~</t>
    </r>
    <r>
      <rPr>
        <sz val="11"/>
        <color indexed="8"/>
        <rFont val="宋体"/>
        <charset val="134"/>
      </rPr>
      <t>3</t>
    </r>
  </si>
  <si>
    <t>O</t>
  </si>
  <si>
    <t>Digtal output</t>
  </si>
  <si>
    <t>TX0~1</t>
  </si>
  <si>
    <t>485发送</t>
  </si>
  <si>
    <t>RX0~1</t>
  </si>
  <si>
    <t>485接收</t>
  </si>
  <si>
    <t>485C0~1</t>
  </si>
  <si>
    <t>485控制</t>
  </si>
  <si>
    <t>AO1~2</t>
  </si>
  <si>
    <t>0~10V输出</t>
  </si>
  <si>
    <t>NTC</t>
  </si>
  <si>
    <t>ConPress</t>
  </si>
  <si>
    <t>冷凝压力0~4.5V</t>
  </si>
  <si>
    <t>Hum</t>
  </si>
  <si>
    <t>室内湿度0~4.5V</t>
  </si>
  <si>
    <t>SCL</t>
  </si>
  <si>
    <t>RTC SCL</t>
  </si>
  <si>
    <t>SDA</t>
  </si>
  <si>
    <t>I/O</t>
  </si>
  <si>
    <t>RTC SDA</t>
  </si>
  <si>
    <t>RUN</t>
  </si>
  <si>
    <t>运行LED控制</t>
  </si>
  <si>
    <t>ALARM</t>
  </si>
  <si>
    <t>告警LED控制</t>
  </si>
  <si>
    <t>PDI</t>
  </si>
  <si>
    <t>ISP数据输入</t>
  </si>
  <si>
    <t>PDO</t>
  </si>
  <si>
    <t>ISP数据输出</t>
  </si>
  <si>
    <t>SCK</t>
  </si>
  <si>
    <t>ISP时钟输入</t>
  </si>
  <si>
    <t>TDI</t>
  </si>
  <si>
    <t>JTAG数据输入</t>
  </si>
  <si>
    <t>TDO</t>
  </si>
  <si>
    <t>JTAG数据输出</t>
  </si>
  <si>
    <t>TMS</t>
  </si>
  <si>
    <t>JTAG模式选择输入</t>
  </si>
  <si>
    <t>TCK</t>
  </si>
  <si>
    <t>JTAG时钟输入</t>
  </si>
  <si>
    <t>/RST</t>
  </si>
  <si>
    <t>复位信号输入</t>
  </si>
  <si>
    <t>LCDA0</t>
  </si>
  <si>
    <t>LCD数据地址选择信号</t>
  </si>
  <si>
    <t>LCDCS</t>
  </si>
  <si>
    <t>LCD使能信号</t>
  </si>
  <si>
    <t>LCDRS</t>
  </si>
  <si>
    <t>LCD复位信号</t>
  </si>
  <si>
    <t>LCDBL</t>
  </si>
  <si>
    <t>LCD背光控制</t>
  </si>
  <si>
    <t>功率(W)</t>
  </si>
  <si>
    <t>电流(mA)</t>
  </si>
  <si>
    <t>12V</t>
  </si>
  <si>
    <t>5V</t>
  </si>
  <si>
    <t>3.3V</t>
  </si>
  <si>
    <t>UI-N04 SW-HLD</t>
  </si>
  <si>
    <t>概要</t>
  </si>
  <si>
    <t>No.</t>
  </si>
  <si>
    <t>ATmega48</t>
  </si>
  <si>
    <t>Complier</t>
  </si>
  <si>
    <t>GCC</t>
  </si>
  <si>
    <t>IDE</t>
  </si>
  <si>
    <t>AVR Studio</t>
  </si>
  <si>
    <t>Language</t>
  </si>
  <si>
    <t>Standard C</t>
  </si>
  <si>
    <t>LCD</t>
  </si>
  <si>
    <t>128*32 or 128*64</t>
  </si>
  <si>
    <t>Keys</t>
  </si>
  <si>
    <t>UP,DOWN, ENT, ESC, ON/OFF</t>
  </si>
  <si>
    <t>LEDs</t>
  </si>
  <si>
    <t>Green/Run, Red/Alarm</t>
  </si>
  <si>
    <t>Buzzer</t>
  </si>
  <si>
    <t>蜂鸣器，声音指示</t>
  </si>
  <si>
    <t>Crystal</t>
  </si>
  <si>
    <t>7.3728MHz,3.3V供电，最高能到10MHz</t>
  </si>
  <si>
    <t>通讯</t>
  </si>
  <si>
    <t>和控制器的485通讯，协议Modbus，波特率38400</t>
  </si>
  <si>
    <t>I/O Map</t>
  </si>
  <si>
    <t>Signal</t>
  </si>
  <si>
    <t>PIN</t>
  </si>
  <si>
    <t>A0</t>
  </si>
  <si>
    <t>PB0</t>
  </si>
  <si>
    <t>/RES</t>
  </si>
  <si>
    <t>PB1</t>
  </si>
  <si>
    <t>485C</t>
  </si>
  <si>
    <t>PB2</t>
  </si>
  <si>
    <r>
      <rPr>
        <sz val="11"/>
        <color indexed="8"/>
        <rFont val="宋体"/>
        <charset val="134"/>
      </rPr>
      <t>P</t>
    </r>
    <r>
      <rPr>
        <sz val="11"/>
        <color indexed="8"/>
        <rFont val="宋体"/>
        <charset val="134"/>
      </rPr>
      <t>DI</t>
    </r>
  </si>
  <si>
    <t>PB3</t>
  </si>
  <si>
    <t>PB4</t>
  </si>
  <si>
    <r>
      <rPr>
        <sz val="11"/>
        <color indexed="8"/>
        <rFont val="宋体"/>
        <charset val="134"/>
      </rPr>
      <t>P</t>
    </r>
    <r>
      <rPr>
        <sz val="11"/>
        <color indexed="8"/>
        <rFont val="宋体"/>
        <charset val="134"/>
      </rPr>
      <t>B5</t>
    </r>
  </si>
  <si>
    <t>PC0</t>
  </si>
  <si>
    <t>低电平点亮，高电平熄灭</t>
  </si>
  <si>
    <t>PC1</t>
  </si>
  <si>
    <t>BEEP</t>
  </si>
  <si>
    <t>PC2</t>
  </si>
  <si>
    <t>低电平静音，高电平鸣叫</t>
  </si>
  <si>
    <t>BL</t>
  </si>
  <si>
    <t>PC3</t>
  </si>
  <si>
    <t>低电平关闭，高电平点亮</t>
  </si>
  <si>
    <t>PC4</t>
  </si>
  <si>
    <t>PC5</t>
  </si>
  <si>
    <t>RX</t>
  </si>
  <si>
    <t>PD0/RX</t>
  </si>
  <si>
    <t>TX</t>
  </si>
  <si>
    <t>PD1/TX</t>
  </si>
  <si>
    <t>KENT</t>
  </si>
  <si>
    <t>PD2</t>
  </si>
  <si>
    <t>低电平按下，高电平释放</t>
  </si>
  <si>
    <t>KESC</t>
  </si>
  <si>
    <t>PD3</t>
  </si>
  <si>
    <t>KUP</t>
  </si>
  <si>
    <t>PD4</t>
  </si>
  <si>
    <t>KDOWN</t>
  </si>
  <si>
    <t>PD5</t>
  </si>
  <si>
    <t>KONOFF</t>
  </si>
  <si>
    <t>PD6</t>
  </si>
  <si>
    <r>
      <rPr>
        <sz val="11"/>
        <color indexed="8"/>
        <rFont val="宋体"/>
        <charset val="134"/>
      </rPr>
      <t>/</t>
    </r>
    <r>
      <rPr>
        <sz val="11"/>
        <color indexed="8"/>
        <rFont val="宋体"/>
        <charset val="134"/>
      </rPr>
      <t>CS1</t>
    </r>
  </si>
  <si>
    <t>PD7</t>
  </si>
  <si>
    <t>Application</t>
  </si>
  <si>
    <t>HMI</t>
  </si>
  <si>
    <t>Modbus</t>
  </si>
  <si>
    <t>HAL</t>
  </si>
  <si>
    <t>Run</t>
  </si>
  <si>
    <t>Alarm</t>
  </si>
  <si>
    <t>Beep</t>
  </si>
  <si>
    <t>KEY</t>
  </si>
  <si>
    <t>UART</t>
  </si>
  <si>
    <t>Hardware</t>
  </si>
  <si>
    <t>功能模块</t>
  </si>
  <si>
    <t>Function</t>
  </si>
  <si>
    <t>Discription</t>
  </si>
  <si>
    <t>RUN LED</t>
  </si>
  <si>
    <t>1) 通讯正常，运行:1Hz闪烁，500ms亮，500ms灭,关机:常亮
2) 通讯中断，熄灭</t>
  </si>
  <si>
    <t>ALARM LED</t>
  </si>
  <si>
    <t>1) 通讯正常，告警:点亮，无告警:熄灭
2）通讯中断，1Hz闪烁</t>
  </si>
  <si>
    <t>1) 通讯正常，新告警:鸣叫，无报警:静音
2）通讯中断，静音</t>
  </si>
  <si>
    <t>1) 通讯正常，按屏保时间进行屏保
2) 通讯中断，按5min屏保
3）有按键推出屏保</t>
  </si>
  <si>
    <r>
      <rPr>
        <sz val="11"/>
        <color indexed="8"/>
        <rFont val="宋体"/>
        <charset val="134"/>
      </rPr>
      <t>1) 通讯中断，显示"</t>
    </r>
    <r>
      <rPr>
        <sz val="11"/>
        <color indexed="8"/>
        <rFont val="宋体"/>
        <charset val="134"/>
      </rPr>
      <t>#01</t>
    </r>
    <r>
      <rPr>
        <sz val="11"/>
        <color indexed="8"/>
        <rFont val="宋体"/>
        <charset val="134"/>
      </rPr>
      <t>通讯中...   "
                "Conecting..."
2) 通讯正常，将收到的点阵数据在LCD上显示</t>
    </r>
  </si>
  <si>
    <t>缓存</t>
  </si>
  <si>
    <t>每帧</t>
  </si>
  <si>
    <t>帧数</t>
  </si>
  <si>
    <t>波特率</t>
  </si>
  <si>
    <t>通讯耗时ms</t>
  </si>
  <si>
    <t>128*32</t>
  </si>
  <si>
    <t>128*64</t>
  </si>
  <si>
    <t>1) 显示期间，控制器每500ms发送一次显示数据点阵
2) HMI模块收到显示数据后，写入显示缓存，
   并应答，控制器发送下一帧
3) 显示数据帧中包含ALARM，RUN，BEEP和BL的状态控制
4) 应答数据中包含有效按键，LCD类型：128*64或128*32</t>
  </si>
  <si>
    <t>UCO-C01 SW-HLD</t>
  </si>
  <si>
    <r>
      <rPr>
        <sz val="11"/>
        <color indexed="8"/>
        <rFont val="宋体"/>
        <charset val="134"/>
      </rPr>
      <t>ATmega</t>
    </r>
    <r>
      <rPr>
        <sz val="11"/>
        <color indexed="8"/>
        <rFont val="宋体"/>
        <charset val="134"/>
      </rPr>
      <t>64</t>
    </r>
  </si>
  <si>
    <t>Green/Run</t>
  </si>
  <si>
    <t>11.0592MHz,3.3V供电</t>
  </si>
  <si>
    <t>和N04的485通讯，协议Modbus，波特率38400</t>
  </si>
  <si>
    <t>和BMS的485通讯，协议Modbus，波特率9600</t>
  </si>
  <si>
    <t>10:DI0~DI9</t>
  </si>
  <si>
    <t>4:DO0~DO3</t>
  </si>
  <si>
    <t>8:RLY0~RLY7</t>
  </si>
  <si>
    <t>3:SEL0~SEL2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</si>
  <si>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:</t>
    </r>
    <r>
      <rPr>
        <sz val="11"/>
        <color indexed="8"/>
        <rFont val="宋体"/>
        <charset val="134"/>
      </rPr>
      <t>AI0~AI2</t>
    </r>
  </si>
  <si>
    <t>1:4051AI</t>
  </si>
  <si>
    <t>2:FB0,FB1</t>
  </si>
  <si>
    <t>3:AO0~AO2</t>
  </si>
  <si>
    <r>
      <rPr>
        <sz val="11"/>
        <color indexed="8"/>
        <rFont val="宋体"/>
        <charset val="134"/>
      </rPr>
      <t>E</t>
    </r>
    <r>
      <rPr>
        <sz val="11"/>
        <color indexed="8"/>
        <rFont val="宋体"/>
        <charset val="134"/>
      </rPr>
      <t>EV</t>
    </r>
  </si>
  <si>
    <t>4:EEV1~4</t>
  </si>
  <si>
    <t>RLY0</t>
  </si>
  <si>
    <t>PA0</t>
  </si>
  <si>
    <t>Compressor</t>
  </si>
  <si>
    <t>RLY1</t>
  </si>
  <si>
    <t>PA1</t>
  </si>
  <si>
    <t>Heater</t>
  </si>
  <si>
    <t>RLY2</t>
  </si>
  <si>
    <t>PA2</t>
  </si>
  <si>
    <t>P24V+/INFANL2</t>
  </si>
  <si>
    <t>RLY3</t>
  </si>
  <si>
    <t>PA3</t>
  </si>
  <si>
    <t>48VF</t>
  </si>
  <si>
    <t>RLY4</t>
  </si>
  <si>
    <t>PA4</t>
  </si>
  <si>
    <t>OUTFANL1</t>
  </si>
  <si>
    <t>RLY5</t>
  </si>
  <si>
    <t>PA5</t>
  </si>
  <si>
    <t>OUTFANL2</t>
  </si>
  <si>
    <t>RLY6</t>
  </si>
  <si>
    <t>PA6</t>
  </si>
  <si>
    <t>INFANL1</t>
  </si>
  <si>
    <t>RLY7</t>
  </si>
  <si>
    <t>PA7</t>
  </si>
  <si>
    <t>SS</t>
  </si>
  <si>
    <t>HMI SPI</t>
  </si>
  <si>
    <t>MOSI</t>
  </si>
  <si>
    <t>MISO</t>
  </si>
  <si>
    <t>DO0</t>
  </si>
  <si>
    <t>0V:Low Level,  5V: High Level</t>
  </si>
  <si>
    <t>DO1</t>
  </si>
  <si>
    <t>PB5</t>
  </si>
  <si>
    <t>DO2</t>
  </si>
  <si>
    <t>PB6</t>
  </si>
  <si>
    <t>DO3</t>
  </si>
  <si>
    <t>PB7</t>
  </si>
  <si>
    <t>DI0</t>
  </si>
  <si>
    <t>High Pressure Switch State,1:Open,0:Close</t>
  </si>
  <si>
    <t>DI1</t>
  </si>
  <si>
    <t>Low Pressure Swtich State,1:Open,0:Close</t>
  </si>
  <si>
    <t>DI2</t>
  </si>
  <si>
    <t>Discharge Temperature Switch State,1:Open,0:Close</t>
  </si>
  <si>
    <t>DI3</t>
  </si>
  <si>
    <t>Remote Switch State,1:Open,0:Close</t>
  </si>
  <si>
    <t>DI4</t>
  </si>
  <si>
    <t xml:space="preserve">Reserve </t>
  </si>
  <si>
    <t>DI5</t>
  </si>
  <si>
    <t>485C0</t>
  </si>
  <si>
    <t>PC6</t>
  </si>
  <si>
    <t>485C1</t>
  </si>
  <si>
    <t>PC7</t>
  </si>
  <si>
    <t>PD0</t>
  </si>
  <si>
    <t>PD1</t>
  </si>
  <si>
    <t>RX1</t>
  </si>
  <si>
    <t>TX1</t>
  </si>
  <si>
    <t>EEV1</t>
  </si>
  <si>
    <r>
      <rPr>
        <sz val="11"/>
        <color indexed="8"/>
        <rFont val="宋体"/>
        <charset val="134"/>
      </rPr>
      <t>PD</t>
    </r>
    <r>
      <rPr>
        <sz val="11"/>
        <color indexed="8"/>
        <rFont val="宋体"/>
        <charset val="134"/>
      </rPr>
      <t>4</t>
    </r>
  </si>
  <si>
    <t>EEV_1</t>
  </si>
  <si>
    <t>EEV2</t>
  </si>
  <si>
    <t>EEV_2</t>
  </si>
  <si>
    <t>EEV3</t>
  </si>
  <si>
    <t>EEV_3</t>
  </si>
  <si>
    <t>EEV4</t>
  </si>
  <si>
    <t>EEV_4</t>
  </si>
  <si>
    <t>RX0</t>
  </si>
  <si>
    <t>PE0</t>
  </si>
  <si>
    <t>TX0</t>
  </si>
  <si>
    <t>PE1</t>
  </si>
  <si>
    <t>PE2</t>
  </si>
  <si>
    <t>Run LED Control, 1:On, 0:Off</t>
  </si>
  <si>
    <t>AO1</t>
  </si>
  <si>
    <t>PE3</t>
  </si>
  <si>
    <t>INTFAN_PWM, 0~10V Output</t>
  </si>
  <si>
    <t>AO2</t>
  </si>
  <si>
    <t>PE4</t>
  </si>
  <si>
    <t>OUTFAN_PWM, 0~10V Output</t>
  </si>
  <si>
    <t>AO3</t>
  </si>
  <si>
    <t>PE5</t>
  </si>
  <si>
    <t>0~10V Output</t>
  </si>
  <si>
    <t>FB0</t>
  </si>
  <si>
    <t>PE6</t>
  </si>
  <si>
    <r>
      <rPr>
        <sz val="11"/>
        <color indexed="8"/>
        <rFont val="宋体"/>
        <charset val="134"/>
      </rPr>
      <t>I</t>
    </r>
    <r>
      <rPr>
        <sz val="11"/>
        <color indexed="8"/>
        <rFont val="宋体"/>
        <charset val="134"/>
      </rPr>
      <t>NFANL-FG</t>
    </r>
  </si>
  <si>
    <t>FB1</t>
  </si>
  <si>
    <t>PE7</t>
  </si>
  <si>
    <r>
      <rPr>
        <sz val="11"/>
        <color indexed="8"/>
        <rFont val="宋体"/>
        <charset val="134"/>
      </rPr>
      <t>O</t>
    </r>
    <r>
      <rPr>
        <sz val="11"/>
        <color indexed="8"/>
        <rFont val="宋体"/>
        <charset val="134"/>
      </rPr>
      <t>UTFAN-FG</t>
    </r>
  </si>
  <si>
    <t>AI0</t>
  </si>
  <si>
    <r>
      <rPr>
        <sz val="11"/>
        <color indexed="8"/>
        <rFont val="宋体"/>
        <charset val="134"/>
      </rPr>
      <t>PF0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0</t>
    </r>
  </si>
  <si>
    <t>Detection 220VAC Voltage</t>
  </si>
  <si>
    <t>AI1</t>
  </si>
  <si>
    <r>
      <rPr>
        <sz val="11"/>
        <color indexed="8"/>
        <rFont val="宋体"/>
        <charset val="134"/>
      </rPr>
      <t>PF1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1</t>
    </r>
  </si>
  <si>
    <t>Detection Heater Current</t>
  </si>
  <si>
    <t>AI2</t>
  </si>
  <si>
    <r>
      <rPr>
        <sz val="11"/>
        <color indexed="8"/>
        <rFont val="宋体"/>
        <charset val="134"/>
      </rPr>
      <t>PF2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2</t>
    </r>
  </si>
  <si>
    <t>Detection 48VDC Voltage</t>
  </si>
  <si>
    <t>4051AI</t>
  </si>
  <si>
    <r>
      <rPr>
        <sz val="11"/>
        <color indexed="8"/>
        <rFont val="宋体"/>
        <charset val="134"/>
      </rPr>
      <t>PF3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3</t>
    </r>
  </si>
  <si>
    <t>A/D INPUTDATA</t>
  </si>
  <si>
    <t>DI6</t>
  </si>
  <si>
    <r>
      <rPr>
        <sz val="11"/>
        <color indexed="8"/>
        <rFont val="宋体"/>
        <charset val="134"/>
      </rPr>
      <t>PF4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4</t>
    </r>
  </si>
  <si>
    <t>DI7</t>
  </si>
  <si>
    <r>
      <rPr>
        <sz val="11"/>
        <color indexed="8"/>
        <rFont val="宋体"/>
        <charset val="134"/>
      </rPr>
      <t>PF5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5</t>
    </r>
  </si>
  <si>
    <t>DI8</t>
  </si>
  <si>
    <r>
      <rPr>
        <sz val="11"/>
        <color indexed="8"/>
        <rFont val="宋体"/>
        <charset val="134"/>
      </rPr>
      <t>PF6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6</t>
    </r>
  </si>
  <si>
    <t>DI9</t>
  </si>
  <si>
    <r>
      <rPr>
        <sz val="11"/>
        <color indexed="8"/>
        <rFont val="宋体"/>
        <charset val="134"/>
      </rPr>
      <t>PF7</t>
    </r>
    <r>
      <rPr>
        <sz val="11"/>
        <color indexed="8"/>
        <rFont val="宋体"/>
        <charset val="134"/>
      </rPr>
      <t>/ADC</t>
    </r>
    <r>
      <rPr>
        <sz val="11"/>
        <color indexed="8"/>
        <rFont val="宋体"/>
        <charset val="134"/>
      </rPr>
      <t>7</t>
    </r>
  </si>
  <si>
    <t>SEL0</t>
  </si>
  <si>
    <t>PG0</t>
  </si>
  <si>
    <t>4051_A Control</t>
  </si>
  <si>
    <t>SEL1</t>
  </si>
  <si>
    <t>PG1</t>
  </si>
  <si>
    <t>4051_B Control</t>
  </si>
  <si>
    <t>SEL2</t>
  </si>
  <si>
    <t>PG2</t>
  </si>
  <si>
    <t>4051_C Control</t>
  </si>
  <si>
    <t>Control</t>
  </si>
  <si>
    <t>DevManage</t>
  </si>
  <si>
    <t>TeamWork</t>
  </si>
  <si>
    <t>DBMS</t>
  </si>
  <si>
    <t>Data Base Manage System</t>
  </si>
  <si>
    <t>VFD Comp</t>
  </si>
  <si>
    <t>DSP Map</t>
  </si>
  <si>
    <t>N04</t>
  </si>
  <si>
    <t>BMS</t>
  </si>
  <si>
    <t>PWM</t>
  </si>
  <si>
    <t>E2PROM</t>
  </si>
  <si>
    <t>UART0</t>
  </si>
  <si>
    <t>UART1</t>
  </si>
  <si>
    <t>IN</t>
  </si>
  <si>
    <t>OUT</t>
  </si>
  <si>
    <t>ADC</t>
  </si>
  <si>
    <t>硬件信号处理</t>
  </si>
  <si>
    <t>1) 定义所有硬件相关的接口函数，提供硬件抽象
2) 上层应用只能调用HAL层定义的接口函数操作硬件</t>
  </si>
  <si>
    <t>将所有DI，AI，DO，AO对应到相应的设备采样和控制</t>
  </si>
  <si>
    <t>DataManage</t>
  </si>
  <si>
    <t>1) 定义所有数据结构，提供数据操作接口函数，对数据进行管理
2）对DI,AI的数据采样处理，对DO,AO的输出处理</t>
  </si>
  <si>
    <t>报警处理</t>
  </si>
  <si>
    <t>Contorl</t>
  </si>
  <si>
    <t>系统控制处理</t>
  </si>
  <si>
    <t>1) 定义所有和显示菜单相关的数据结构，提供接口函数
2）对按键进行操作，显示相应菜单
3) 蜂鸣器，LED，LCD等HMI的处理</t>
  </si>
  <si>
    <t>定时器的分配</t>
  </si>
  <si>
    <t>Timer0: System Tick</t>
  </si>
  <si>
    <t xml:space="preserve">Timer1: </t>
  </si>
  <si>
    <t xml:space="preserve">Timer2: </t>
  </si>
  <si>
    <t>Timer3: AO PWM Output</t>
  </si>
  <si>
    <t>协议完整工厂版本历史记录</t>
  </si>
  <si>
    <t>默认值</t>
  </si>
  <si>
    <t>版本</t>
  </si>
  <si>
    <t>修改日期</t>
  </si>
  <si>
    <t>编写修改人员</t>
  </si>
  <si>
    <t>V1.0</t>
  </si>
  <si>
    <t>2019.6.17</t>
  </si>
  <si>
    <t>初始版本</t>
  </si>
  <si>
    <t>熊哲西</t>
  </si>
  <si>
    <t>V1.1</t>
  </si>
  <si>
    <t>2019.12.02</t>
  </si>
  <si>
    <t>增加远程开关机功能</t>
  </si>
  <si>
    <t>1、通讯物理端口说明</t>
  </si>
  <si>
    <t>Content</t>
  </si>
  <si>
    <t>Describe</t>
  </si>
  <si>
    <t>通讯方式</t>
  </si>
  <si>
    <t>R485</t>
  </si>
  <si>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600</t>
    </r>
  </si>
  <si>
    <t>起始位</t>
  </si>
  <si>
    <t>数据位</t>
  </si>
  <si>
    <t>校验位</t>
  </si>
  <si>
    <t>None</t>
  </si>
  <si>
    <t>停止位</t>
  </si>
  <si>
    <t>机组地址</t>
  </si>
  <si>
    <r>
      <rPr>
        <sz val="11"/>
        <color indexed="8"/>
        <rFont val="宋体"/>
        <charset val="134"/>
      </rPr>
      <t>1～</t>
    </r>
    <r>
      <rPr>
        <sz val="11"/>
        <color theme="1"/>
        <rFont val="宋体"/>
        <charset val="134"/>
        <scheme val="minor"/>
      </rPr>
      <t>32（默认1）</t>
    </r>
  </si>
  <si>
    <t>通讯协议</t>
  </si>
  <si>
    <t>Modbus RTU</t>
  </si>
  <si>
    <t>2、数据列表</t>
  </si>
  <si>
    <t>2.1、运行状态寄存器(0x01 Command Read，0x05 Command Write)</t>
  </si>
  <si>
    <t>Register(FC=05)</t>
  </si>
  <si>
    <t>Register
(FC=01)</t>
  </si>
  <si>
    <t>The name of the state</t>
  </si>
  <si>
    <t>Note</t>
  </si>
  <si>
    <t>系统1低压开关</t>
  </si>
  <si>
    <t>0：闭合，1：断开</t>
  </si>
  <si>
    <t>系统2低压开关</t>
  </si>
  <si>
    <t>溢水开关</t>
  </si>
  <si>
    <t>过滤网堵塞</t>
  </si>
  <si>
    <t>加湿桶水位开关</t>
  </si>
  <si>
    <t>电源相序故障</t>
  </si>
  <si>
    <t>烟感/远程开关机</t>
  </si>
  <si>
    <t>系统1低压开关          报警属性</t>
  </si>
  <si>
    <r>
      <rPr>
        <b/>
        <sz val="12"/>
        <color rgb="FFFF0000"/>
        <rFont val="宋体"/>
        <charset val="134"/>
      </rPr>
      <t>0：常闭</t>
    </r>
    <r>
      <rPr>
        <b/>
        <sz val="12"/>
        <color rgb="FF000000"/>
        <rFont val="宋体"/>
        <charset val="134"/>
      </rPr>
      <t>，1：常开</t>
    </r>
  </si>
  <si>
    <t>常开</t>
  </si>
  <si>
    <t>系统2低压开关          报警属性</t>
  </si>
  <si>
    <t>溢水开关               报警属性</t>
  </si>
  <si>
    <r>
      <rPr>
        <b/>
        <sz val="12"/>
        <color rgb="FF000000"/>
        <rFont val="宋体"/>
        <charset val="134"/>
      </rPr>
      <t>0：常闭，</t>
    </r>
    <r>
      <rPr>
        <b/>
        <sz val="12"/>
        <color rgb="FFFF0000"/>
        <rFont val="宋体"/>
        <charset val="134"/>
      </rPr>
      <t>1：常开</t>
    </r>
  </si>
  <si>
    <t>过滤网堵塞             报警属性</t>
  </si>
  <si>
    <t>加湿桶水位开关         报警属性</t>
  </si>
  <si>
    <t>电源相序故障           报警属性</t>
  </si>
  <si>
    <t>烟感/远程开关机        报警属性</t>
  </si>
  <si>
    <t>压缩机1启停</t>
  </si>
  <si>
    <t>0：关闭，1：开启</t>
  </si>
  <si>
    <t>压缩机2启停</t>
  </si>
  <si>
    <t>室外风机1启停</t>
  </si>
  <si>
    <t>室外风机2启停</t>
  </si>
  <si>
    <t>电加热启停</t>
  </si>
  <si>
    <t>加湿器启停</t>
  </si>
  <si>
    <t>加湿器进水阀启停</t>
  </si>
  <si>
    <t>加湿器排水阀启停</t>
  </si>
  <si>
    <t>室内风机启停</t>
  </si>
  <si>
    <t>预留</t>
  </si>
  <si>
    <t>系统1低压开关故障</t>
  </si>
  <si>
    <t>0：正常，1：报警</t>
  </si>
  <si>
    <t>系统2低压开关故障</t>
  </si>
  <si>
    <t>地面溢水</t>
  </si>
  <si>
    <t>烟雾告警</t>
  </si>
  <si>
    <t>系统1吸气温度传感器故障</t>
  </si>
  <si>
    <t>送风温度传感器故障</t>
  </si>
  <si>
    <t>冷冻水进水温度传感器故障</t>
  </si>
  <si>
    <t>冷冻水出水温度传感器故障</t>
  </si>
  <si>
    <t>回风温度传感器故障</t>
  </si>
  <si>
    <t>回风湿度传感器故障</t>
  </si>
  <si>
    <t>系统1吸气压力传感器故障</t>
  </si>
  <si>
    <t>系统1高压传感器故障</t>
  </si>
  <si>
    <t>系统2高压传感器故障</t>
  </si>
  <si>
    <t>系统1高压过高</t>
  </si>
  <si>
    <t>系统2高压过高</t>
  </si>
  <si>
    <t>送风高温告警</t>
  </si>
  <si>
    <t>送风低温告警</t>
  </si>
  <si>
    <t>送风回风温差过大</t>
  </si>
  <si>
    <t>加湿器电流过大</t>
  </si>
  <si>
    <t>系统1吸气压力过低</t>
  </si>
  <si>
    <t>高湿度告警</t>
  </si>
  <si>
    <t>低湿度告警</t>
  </si>
  <si>
    <t>系统1高压过高锁定</t>
  </si>
  <si>
    <t>系统2高压过高锁定</t>
  </si>
  <si>
    <t>系统1低压开关锁定</t>
  </si>
  <si>
    <t>系统2低压开关锁定</t>
  </si>
  <si>
    <t>系统1吸气压力过低锁定</t>
  </si>
  <si>
    <t>压缩机变频器告警故障</t>
  </si>
  <si>
    <t>压缩机变频器（VDF）离线</t>
  </si>
  <si>
    <t>0：正常，1：离线</t>
  </si>
  <si>
    <t>控制器T变量频繁写报警</t>
  </si>
  <si>
    <t>主机与从机1通讯离线</t>
  </si>
  <si>
    <t>主机与从机2通讯离线</t>
  </si>
  <si>
    <t>主机与从机3通讯离线</t>
  </si>
  <si>
    <t>主机与从机4通讯离线</t>
  </si>
  <si>
    <t>主机与从机5通讯离线</t>
  </si>
  <si>
    <t>主机与从机6通讯离线</t>
  </si>
  <si>
    <t>主机与从机7通讯离线</t>
  </si>
  <si>
    <t>主机与从机8通讯离线</t>
  </si>
  <si>
    <t>主机与从机9通讯离线</t>
  </si>
  <si>
    <t>主机与从机10通讯离线</t>
  </si>
  <si>
    <t>主机与从机11通讯离线</t>
  </si>
  <si>
    <t>主机与从机12通讯离线</t>
  </si>
  <si>
    <t>主机与从机13通讯离线</t>
  </si>
  <si>
    <t>主机与从机14通讯离线</t>
  </si>
  <si>
    <t>主机与从机15通讯离线</t>
  </si>
  <si>
    <t>组网故障</t>
  </si>
  <si>
    <t>EXV 范围误差</t>
  </si>
  <si>
    <t>EXV 低过热度</t>
  </si>
  <si>
    <t>EXV 低蒸发温度</t>
  </si>
  <si>
    <t>EXV 高蒸发温度</t>
  </si>
  <si>
    <t>EXV 高冷凝温度</t>
  </si>
  <si>
    <t>EXV 低吸气温度</t>
  </si>
  <si>
    <t>EXV EEV电机故障</t>
  </si>
  <si>
    <t>EXV 自适应控制无效</t>
  </si>
  <si>
    <t>EXV 紧急关闭</t>
  </si>
  <si>
    <t>EXV 阀ID错误</t>
  </si>
  <si>
    <t>EXV 传感器位置错误</t>
  </si>
  <si>
    <t>EXV 传感器量程错误</t>
  </si>
  <si>
    <t>压缩机变频器停机故障</t>
  </si>
  <si>
    <t>加湿器电流过大锁定</t>
  </si>
  <si>
    <t>系统1低压开关故障    属性</t>
  </si>
  <si>
    <r>
      <rPr>
        <sz val="12"/>
        <color rgb="FFFF0000"/>
        <rFont val="宋体"/>
        <charset val="134"/>
      </rPr>
      <t>0：开启报警</t>
    </r>
    <r>
      <rPr>
        <sz val="12"/>
        <color rgb="FF000000"/>
        <rFont val="宋体"/>
        <charset val="134"/>
      </rPr>
      <t>，1：关闭报警</t>
    </r>
  </si>
  <si>
    <t>开启报警</t>
  </si>
  <si>
    <t>系统2低压开关故障    属性</t>
  </si>
  <si>
    <t>地面溢水    属性</t>
  </si>
  <si>
    <t>过滤网堵塞    属性</t>
  </si>
  <si>
    <t>电源相序故障    属性</t>
  </si>
  <si>
    <t>烟感            属性</t>
  </si>
  <si>
    <t>系统1吸气温度传感器故障    属性</t>
  </si>
  <si>
    <t>送风温度传感器故障    属性</t>
  </si>
  <si>
    <t>冷冻水进水温度传感器故障    属性</t>
  </si>
  <si>
    <t>冷冻水出水温度传感器故障    属性</t>
  </si>
  <si>
    <t>回风温度传感器故障    属性</t>
  </si>
  <si>
    <t>回风湿度传感器故障    属性</t>
  </si>
  <si>
    <t>系统1吸气压力传感器故障    属性</t>
  </si>
  <si>
    <t>系统1高压传感器故障    属性</t>
  </si>
  <si>
    <t>系统2高压传感器故障    属性</t>
  </si>
  <si>
    <t>系统1高压过高    属性</t>
  </si>
  <si>
    <t>系统2高压过高    属性</t>
  </si>
  <si>
    <t>送风高温告警    属性</t>
  </si>
  <si>
    <t>送风低温告警    属性</t>
  </si>
  <si>
    <t>送风回风温差过大    属性</t>
  </si>
  <si>
    <t>加湿器电流过大    属性</t>
  </si>
  <si>
    <t>系统1吸气压力过低   属性</t>
  </si>
  <si>
    <t>高湿度告警          属性</t>
  </si>
  <si>
    <t>低湿度告警          属性</t>
  </si>
  <si>
    <t>变频器（VDF）告警   属性</t>
  </si>
  <si>
    <t>系统1高压过高锁定   属性</t>
  </si>
  <si>
    <t>系统2高压过高锁定   属性</t>
  </si>
  <si>
    <t>系统1低压开关锁定   属性</t>
  </si>
  <si>
    <t>系统2低压开关锁定   属性</t>
  </si>
  <si>
    <t>系统1吸气压力过低锁定   属性</t>
  </si>
  <si>
    <t>加湿器电流过大锁定   属性</t>
  </si>
  <si>
    <t>控制方式</t>
  </si>
  <si>
    <r>
      <rPr>
        <sz val="12"/>
        <color theme="1"/>
        <rFont val="宋体"/>
        <charset val="134"/>
      </rPr>
      <t xml:space="preserve">0: 送风温度控制  </t>
    </r>
    <r>
      <rPr>
        <sz val="12"/>
        <color rgb="FFFF0000"/>
        <rFont val="宋体"/>
        <charset val="134"/>
      </rPr>
      <t>1：回风温度控制</t>
    </r>
  </si>
  <si>
    <t>回风温度控制</t>
  </si>
  <si>
    <t>手动模式下    电子膨胀阀控制方式</t>
  </si>
  <si>
    <t>0: 手动调节  1：自动调节</t>
  </si>
  <si>
    <t>1：自动调节</t>
  </si>
  <si>
    <t>手动模式下    EVD模块的手动使能</t>
  </si>
  <si>
    <t>0: 手动调节  禁用  1：手动调节启用</t>
  </si>
  <si>
    <t xml:space="preserve"> 1：手动调节启用</t>
  </si>
  <si>
    <t xml:space="preserve">EVD设置完成状态    </t>
  </si>
  <si>
    <t>0: No  1：Yes</t>
  </si>
  <si>
    <t>电加热  模式选择</t>
  </si>
  <si>
    <r>
      <rPr>
        <sz val="12"/>
        <color rgb="FF000000"/>
        <rFont val="宋体"/>
        <charset val="134"/>
      </rPr>
      <t xml:space="preserve">0：无 </t>
    </r>
    <r>
      <rPr>
        <sz val="12"/>
        <color rgb="FFFF0000"/>
        <rFont val="宋体"/>
        <charset val="134"/>
      </rPr>
      <t>1：有</t>
    </r>
  </si>
  <si>
    <t>有</t>
  </si>
  <si>
    <t>电极加湿 模式选择</t>
  </si>
  <si>
    <t>过滤网压差开关</t>
  </si>
  <si>
    <t>湿膜加湿</t>
  </si>
  <si>
    <r>
      <rPr>
        <sz val="12"/>
        <color rgb="FFFF0000"/>
        <rFont val="宋体"/>
        <charset val="134"/>
      </rPr>
      <t>0：无</t>
    </r>
    <r>
      <rPr>
        <sz val="12"/>
        <color rgb="FF000000"/>
        <rFont val="宋体"/>
        <charset val="134"/>
      </rPr>
      <t xml:space="preserve"> 1：有</t>
    </r>
  </si>
  <si>
    <t>制冷加湿</t>
  </si>
  <si>
    <r>
      <rPr>
        <sz val="12"/>
        <color rgb="FF000000"/>
        <rFont val="宋体"/>
        <charset val="134"/>
      </rPr>
      <t>0：禁止</t>
    </r>
    <r>
      <rPr>
        <sz val="12"/>
        <color rgb="FFFF0000"/>
        <rFont val="宋体"/>
        <charset val="134"/>
      </rPr>
      <t xml:space="preserve"> 1：允许</t>
    </r>
  </si>
  <si>
    <t>1：允许</t>
  </si>
  <si>
    <t>群控 当前时间设置写入</t>
  </si>
  <si>
    <r>
      <rPr>
        <sz val="12"/>
        <color rgb="FFFF0000"/>
        <rFont val="宋体"/>
        <charset val="134"/>
      </rPr>
      <t xml:space="preserve">0：取消 </t>
    </r>
    <r>
      <rPr>
        <sz val="12"/>
        <color theme="1"/>
        <rFont val="宋体"/>
        <charset val="134"/>
      </rPr>
      <t>1：保存</t>
    </r>
  </si>
  <si>
    <t>1：保存</t>
  </si>
  <si>
    <t>电子膨胀阀 模式选择</t>
  </si>
  <si>
    <r>
      <rPr>
        <sz val="12"/>
        <color theme="1"/>
        <rFont val="宋体"/>
        <charset val="134"/>
      </rPr>
      <t xml:space="preserve">0：取消 </t>
    </r>
    <r>
      <rPr>
        <sz val="12"/>
        <color rgb="FFFF0000"/>
        <rFont val="宋体"/>
        <charset val="134"/>
      </rPr>
      <t>1：启用</t>
    </r>
  </si>
  <si>
    <t>1：启用</t>
  </si>
  <si>
    <t>ID7反馈口选择</t>
  </si>
  <si>
    <r>
      <t>0：烟感功能</t>
    </r>
    <r>
      <rPr>
        <sz val="12"/>
        <color theme="1"/>
        <rFont val="宋体"/>
        <charset val="134"/>
      </rPr>
      <t xml:space="preserve"> 1：远程开关机功能</t>
    </r>
  </si>
  <si>
    <t>0：烟感功能</t>
  </si>
  <si>
    <t>2.2、运行状态寄存器(0x03[R/W] Or 0x04[R] Command Read，0x06[R/W] Command Write)</t>
  </si>
  <si>
    <t>Register (FC=06)</t>
  </si>
  <si>
    <t>Register
(只读FC=04
读写FC=03/06)</t>
  </si>
  <si>
    <t>The name of the parameter</t>
  </si>
  <si>
    <t>Unit</t>
  </si>
  <si>
    <t xml:space="preserve"> Proportion</t>
  </si>
  <si>
    <t>系统1吸气温度</t>
  </si>
  <si>
    <t>℃</t>
  </si>
  <si>
    <t>x10</t>
  </si>
  <si>
    <t>送风温度</t>
  </si>
  <si>
    <t>冷冻水进水温度</t>
  </si>
  <si>
    <t>冷冻水出水温度</t>
  </si>
  <si>
    <t>回风温度</t>
  </si>
  <si>
    <t>回风湿度</t>
  </si>
  <si>
    <t>%RH</t>
  </si>
  <si>
    <t>系统1吸气压力</t>
  </si>
  <si>
    <t>Bar</t>
  </si>
  <si>
    <t>系统1高压</t>
  </si>
  <si>
    <t>系统2高压</t>
  </si>
  <si>
    <t xml:space="preserve">室内风机1/2转速 </t>
  </si>
  <si>
    <t>室外风机1转速</t>
  </si>
  <si>
    <t>水阀开度</t>
  </si>
  <si>
    <t>给定压缩机变频器频率</t>
  </si>
  <si>
    <t>rps</t>
  </si>
  <si>
    <t>x1</t>
  </si>
  <si>
    <t>实际过热度</t>
  </si>
  <si>
    <t>K</t>
  </si>
  <si>
    <t>电子膨胀阀步数</t>
  </si>
  <si>
    <t>STEP</t>
  </si>
  <si>
    <t>电子膨胀阀开度</t>
  </si>
  <si>
    <t>机组 工作状态</t>
  </si>
  <si>
    <t>0：待机，1：制冷，2：除湿，3：加湿，4：制冷+加湿 5: 除湿+加热  6:关机</t>
  </si>
  <si>
    <t>机组类型</t>
  </si>
  <si>
    <t>0：变频单系统机组  ，1：定频单系统机组，2：定频双系统机组，3：冷冻水机组</t>
  </si>
  <si>
    <t>系统1吸气温度校准</t>
  </si>
  <si>
    <t>送风温度校准</t>
  </si>
  <si>
    <t>冷冻水进水温度校准</t>
  </si>
  <si>
    <t>冷冻水出水温度校准</t>
  </si>
  <si>
    <t>回风温度校准</t>
  </si>
  <si>
    <t>回风湿度校准</t>
  </si>
  <si>
    <t>系统1吸气压力校准</t>
  </si>
  <si>
    <t>系统1高压校准</t>
  </si>
  <si>
    <t>系统2高压校准</t>
  </si>
  <si>
    <t>手动  压缩机1启停</t>
  </si>
  <si>
    <r>
      <rPr>
        <sz val="12"/>
        <color rgb="FFFF0000"/>
        <rFont val="宋体"/>
        <charset val="134"/>
      </rPr>
      <t xml:space="preserve">0：关闭 </t>
    </r>
    <r>
      <rPr>
        <sz val="12"/>
        <color rgb="FF000000"/>
        <rFont val="宋体"/>
        <charset val="134"/>
      </rPr>
      <t xml:space="preserve"> ，1：开启 </t>
    </r>
  </si>
  <si>
    <t>手动  压缩机2启停</t>
  </si>
  <si>
    <t>手动  室外风机1启停</t>
  </si>
  <si>
    <t>手动  室外风机2启停</t>
  </si>
  <si>
    <t>手动  电加热启停</t>
  </si>
  <si>
    <t>手动  加湿器启停</t>
  </si>
  <si>
    <t>手动  加湿器进水阀启停</t>
  </si>
  <si>
    <t>手动  加湿器排水阀启停</t>
  </si>
  <si>
    <t>手动  室内风机启停</t>
  </si>
  <si>
    <t>手动  室内风机1/2转速</t>
  </si>
  <si>
    <t>50%</t>
  </si>
  <si>
    <t>手动  室外风机1转速</t>
  </si>
  <si>
    <t>100%</t>
  </si>
  <si>
    <t>手动  水阀开度</t>
  </si>
  <si>
    <t>手动  电子膨胀阀步数</t>
  </si>
  <si>
    <t>步</t>
  </si>
  <si>
    <t>需要手动输入步数</t>
  </si>
  <si>
    <t>运行模式选择</t>
  </si>
  <si>
    <t xml:space="preserve">0：自动  ，1：手动  </t>
  </si>
  <si>
    <t xml:space="preserve">0：自动 </t>
  </si>
  <si>
    <t>开/关机</t>
  </si>
  <si>
    <t>0：关机 ，1：开机</t>
  </si>
  <si>
    <t>启动延时</t>
  </si>
  <si>
    <t>60S</t>
  </si>
  <si>
    <t>运行时间清除</t>
  </si>
  <si>
    <t>0：否  ，1：是</t>
  </si>
  <si>
    <t>是</t>
  </si>
  <si>
    <t>手动清除报警</t>
  </si>
  <si>
    <t>恢复工厂设置</t>
  </si>
  <si>
    <t>制冷温度设置（回风）</t>
  </si>
  <si>
    <t>24℃</t>
  </si>
  <si>
    <t>制冷温度设置（送风）</t>
  </si>
  <si>
    <t>湿度设置</t>
  </si>
  <si>
    <t>50%RH</t>
  </si>
  <si>
    <t>动作精度SCH1温度</t>
  </si>
  <si>
    <t>3℃</t>
  </si>
  <si>
    <t>1℃</t>
  </si>
  <si>
    <t>动作精度SCH2温度</t>
  </si>
  <si>
    <t>8℃</t>
  </si>
  <si>
    <t>动作精度SCH1湿度</t>
  </si>
  <si>
    <t>3%RH</t>
  </si>
  <si>
    <t>动作精度SCH2湿度</t>
  </si>
  <si>
    <t>8%RH</t>
  </si>
  <si>
    <t>5%RH</t>
  </si>
  <si>
    <t>送风高温报警阙值设置</t>
  </si>
  <si>
    <t>35℃</t>
  </si>
  <si>
    <t>送风低温报警阙值设置</t>
  </si>
  <si>
    <t>15℃</t>
  </si>
  <si>
    <t>5℃</t>
  </si>
  <si>
    <t>送风回风温差过大报警阙值设置</t>
  </si>
  <si>
    <t>20℃</t>
  </si>
  <si>
    <t>冷媒型号</t>
  </si>
  <si>
    <r>
      <rPr>
        <sz val="12"/>
        <color theme="1"/>
        <rFont val="宋体"/>
        <charset val="134"/>
      </rPr>
      <t>1=R22;2=R134a;3=R404A;4=R407C;</t>
    </r>
    <r>
      <rPr>
        <sz val="12"/>
        <color rgb="FFFF0000"/>
        <rFont val="宋体"/>
        <charset val="134"/>
      </rPr>
      <t>5=R410A</t>
    </r>
  </si>
  <si>
    <t>R410A</t>
  </si>
  <si>
    <t>EEV 低过热度（LOWSH）报警阙值</t>
  </si>
  <si>
    <t>2.0K</t>
  </si>
  <si>
    <t>EEV 低吸气温度报警阙值</t>
  </si>
  <si>
    <t>–2.0℃</t>
  </si>
  <si>
    <t>EEV 阀的初始开度</t>
  </si>
  <si>
    <t>EEV 阀的初始开度保持时间</t>
  </si>
  <si>
    <t>S</t>
  </si>
  <si>
    <t>EEV 目标过热度</t>
  </si>
  <si>
    <t>8K</t>
  </si>
  <si>
    <t>排气压力过高设置</t>
  </si>
  <si>
    <t>37.0Bar</t>
  </si>
  <si>
    <t>排气压力过高恢复设置</t>
  </si>
  <si>
    <t>28.0Bar</t>
  </si>
  <si>
    <t>吸气压力过低设置</t>
  </si>
  <si>
    <t>4.0Bar</t>
  </si>
  <si>
    <t>吸气压力过低恢复设置</t>
  </si>
  <si>
    <t>6.0Bar</t>
  </si>
  <si>
    <t>高湿度告警设置</t>
  </si>
  <si>
    <t>85%RH</t>
  </si>
  <si>
    <t>低湿度告警设置</t>
  </si>
  <si>
    <t>30%RH</t>
  </si>
  <si>
    <t>排水阀排水延时设置</t>
  </si>
  <si>
    <t>除湿低限温度设置</t>
  </si>
  <si>
    <t>16℃</t>
  </si>
  <si>
    <t>除湿时压缩机频率设置</t>
  </si>
  <si>
    <t>70rps</t>
  </si>
  <si>
    <t>压缩机最小运行时间</t>
  </si>
  <si>
    <t>180S</t>
  </si>
  <si>
    <t>压缩机最小停机时间</t>
  </si>
  <si>
    <t>压缩机最小输出频率</t>
  </si>
  <si>
    <t>压缩机最大输出频率</t>
  </si>
  <si>
    <t>120</t>
  </si>
  <si>
    <t>回油进入频率判断阙值</t>
  </si>
  <si>
    <t>70</t>
  </si>
  <si>
    <t>回油间隔时间</t>
  </si>
  <si>
    <t>4H</t>
  </si>
  <si>
    <t>回油运行时间</t>
  </si>
  <si>
    <t>0.5H</t>
  </si>
  <si>
    <t>回油运行频率</t>
  </si>
  <si>
    <t>室内EC风机 最大变化率</t>
  </si>
  <si>
    <t>0.2V/S</t>
  </si>
  <si>
    <t>室内风机 停机延时</t>
  </si>
  <si>
    <t>10S</t>
  </si>
  <si>
    <t>室内风机 最小转速设置</t>
  </si>
  <si>
    <t>室内风机 最大转速设置</t>
  </si>
  <si>
    <t>除湿时室内风机转速设置</t>
  </si>
  <si>
    <t>冷凝风机  启动压力</t>
  </si>
  <si>
    <t>20Bar</t>
  </si>
  <si>
    <t>冷凝风机  启动偏差</t>
  </si>
  <si>
    <t>6Bar</t>
  </si>
  <si>
    <t>加湿器 电流互感器比值设置</t>
  </si>
  <si>
    <t>加湿器 电流过大报警阙值设置</t>
  </si>
  <si>
    <t>50.0A</t>
  </si>
  <si>
    <t>加湿器 电流</t>
  </si>
  <si>
    <t>加湿器 加湿桶计时器</t>
  </si>
  <si>
    <t>h        用32位即2个字节读取数组显示</t>
  </si>
  <si>
    <t>加湿器 状态</t>
  </si>
  <si>
    <t>0：不动作（没有需求，停机或禁用），1：手动排水，2：正在进水，3：正在蒸发，4：由于长时间不工作而完全排水</t>
  </si>
  <si>
    <t>加湿器 关进水阀延时设置</t>
  </si>
  <si>
    <t>加湿器 加湿延时设置</t>
  </si>
  <si>
    <t>600S</t>
  </si>
  <si>
    <t>室内风机运行时间高字节</t>
  </si>
  <si>
    <t>hour   用32位即2个字节读取数组显示</t>
  </si>
  <si>
    <t>室内风机运行时间低字节</t>
  </si>
  <si>
    <t>压缩机运行时间高字节</t>
  </si>
  <si>
    <t>压缩机运行时间低字节</t>
  </si>
  <si>
    <t>冷凝风机运行时间高字节</t>
  </si>
  <si>
    <t>冷凝风机运行时间低字节</t>
  </si>
  <si>
    <t>群控 使能</t>
  </si>
  <si>
    <t>0:禁用，1:启用</t>
  </si>
  <si>
    <t>0:禁用</t>
  </si>
  <si>
    <t>群控 运行机组数量</t>
  </si>
  <si>
    <t>（1-16）</t>
  </si>
  <si>
    <t>群控 备份机组数量</t>
  </si>
  <si>
    <t>（0-15）</t>
  </si>
  <si>
    <t>群控 轮值时间-小时</t>
  </si>
  <si>
    <t>小时</t>
  </si>
  <si>
    <t>群控 轮值时间-分钟</t>
  </si>
  <si>
    <t>分钟</t>
  </si>
  <si>
    <t>群控 轮值周期</t>
  </si>
  <si>
    <t>1：星期一，2：星期二，3：星期三，4：星期四，5：星期五，6：星期六，7：星期日</t>
  </si>
  <si>
    <t>群控 当前年</t>
  </si>
  <si>
    <t>年  XXXX</t>
  </si>
  <si>
    <t>群控 当前月</t>
  </si>
  <si>
    <t>月  XX</t>
  </si>
  <si>
    <t>群控 当前日</t>
  </si>
  <si>
    <t>日  XX</t>
  </si>
  <si>
    <t>群控 当前小时</t>
  </si>
  <si>
    <t>群控 当前分钟</t>
  </si>
  <si>
    <t>群控/监控 地址设置</t>
  </si>
  <si>
    <t>1-255（默认1）</t>
  </si>
  <si>
    <t>群控/监控 波特率设置</t>
  </si>
  <si>
    <r>
      <rPr>
        <sz val="12"/>
        <color rgb="FF000000"/>
        <rFont val="宋体"/>
        <charset val="134"/>
      </rPr>
      <t>0:1200,1:2400,2:4800,</t>
    </r>
    <r>
      <rPr>
        <sz val="12"/>
        <color theme="1"/>
        <rFont val="宋体"/>
        <charset val="134"/>
      </rPr>
      <t>3:9600</t>
    </r>
    <r>
      <rPr>
        <sz val="12"/>
        <color rgb="FF000000"/>
        <rFont val="宋体"/>
        <charset val="134"/>
      </rPr>
      <t>,</t>
    </r>
    <r>
      <rPr>
        <sz val="12"/>
        <color rgb="FFFF0000"/>
        <rFont val="宋体"/>
        <charset val="134"/>
      </rPr>
      <t>4:19200</t>
    </r>
    <r>
      <rPr>
        <sz val="12"/>
        <color rgb="FF000000"/>
        <rFont val="宋体"/>
        <charset val="134"/>
      </rPr>
      <t>，</t>
    </r>
    <r>
      <rPr>
        <sz val="12"/>
        <color rgb="FFFF0000"/>
        <rFont val="宋体"/>
        <charset val="134"/>
      </rPr>
      <t>默认4</t>
    </r>
  </si>
  <si>
    <t>19200</t>
  </si>
  <si>
    <t>BMS2 校验位（预留）</t>
  </si>
  <si>
    <r>
      <rPr>
        <sz val="12"/>
        <color rgb="FFFF0000"/>
        <rFont val="宋体"/>
        <charset val="134"/>
      </rPr>
      <t>0：NONE</t>
    </r>
    <r>
      <rPr>
        <sz val="12"/>
        <color rgb="FF000000"/>
        <rFont val="宋体"/>
        <charset val="134"/>
      </rPr>
      <t xml:space="preserve">，1：ODD，2：EVEN      </t>
    </r>
    <r>
      <rPr>
        <sz val="12"/>
        <color rgb="FFFF0000"/>
        <rFont val="宋体"/>
        <charset val="134"/>
      </rPr>
      <t>默认0</t>
    </r>
  </si>
  <si>
    <t>BMS2 停止位（预留）</t>
  </si>
  <si>
    <r>
      <rPr>
        <sz val="12"/>
        <color rgb="FF000000"/>
        <rFont val="宋体"/>
        <charset val="134"/>
      </rPr>
      <t>0:1，</t>
    </r>
    <r>
      <rPr>
        <sz val="12"/>
        <color rgb="FFFF0000"/>
        <rFont val="宋体"/>
        <charset val="134"/>
      </rPr>
      <t xml:space="preserve">1:2    </t>
    </r>
    <r>
      <rPr>
        <sz val="12"/>
        <color rgb="FF000000"/>
        <rFont val="宋体"/>
        <charset val="134"/>
      </rPr>
      <t xml:space="preserve">                  </t>
    </r>
    <r>
      <rPr>
        <sz val="12"/>
        <color rgb="FFFF0000"/>
        <rFont val="宋体"/>
        <charset val="134"/>
      </rPr>
      <t>默认0</t>
    </r>
  </si>
  <si>
    <t>水阀 最大变化率</t>
  </si>
  <si>
    <t>水阀 最小开度设置</t>
  </si>
  <si>
    <t>水阀 最大开度设置</t>
  </si>
  <si>
    <t>冷凝风机 最大变化率</t>
  </si>
  <si>
    <t>冷凝风机 最小转速设置</t>
  </si>
  <si>
    <t>冷凝风机 最大转速设置</t>
  </si>
  <si>
    <t>变频器类型</t>
  </si>
  <si>
    <t>0：无，1：ACRC-S21120，2：ACRC-S23620，3：ACRC-T36822、ACRC-T31532、ACRC-T32032</t>
  </si>
  <si>
    <t>3：ACRC-T36822、ACRC-T31532、ACRC-T32032</t>
  </si>
  <si>
    <t>压缩机开启间隔时间设置</t>
  </si>
  <si>
    <t>30S</t>
  </si>
  <si>
    <t>压缩机关闭间隔时间设置</t>
  </si>
  <si>
    <t>1S</t>
  </si>
  <si>
    <t>变频器  最大变化率</t>
  </si>
  <si>
    <t>1rps/S</t>
  </si>
  <si>
    <t>变频器  手动 压缩机频率</t>
  </si>
  <si>
    <t>变频器  工作状态</t>
  </si>
  <si>
    <t>ACRC-S21120</t>
  </si>
  <si>
    <t>bit0（0=待机  ，1=运转）bit1:15=预留</t>
  </si>
  <si>
    <t>ACRC-S23620</t>
  </si>
  <si>
    <t>bit0（0=待机  ，1=运转）bit1（0=无故障，1=故障）bit2（0=无告警  ，1=告警）</t>
  </si>
  <si>
    <t>ACRC-T36822、ACRC-T31532、ACRC-T32032</t>
  </si>
  <si>
    <t>变频器  停机故障信息1</t>
  </si>
  <si>
    <t>bit0=环境过温，bit1=模块过温，bit2=环境温度传感器故障，bit3=模块温度传感器故障，bit4=母线欠压，bit5=母线过压，bit6=输出缺相，bit7=短路，bit8=外部使能故障，bit9=过流锁定，bit10=NA，bit11=堵转，bit12:15=NA</t>
  </si>
  <si>
    <t>bit0=短路/硬件过流，bit1=电机堵转，bit2=模块温度传感器故障，bit3=模块过温，bit4=母线欠压，bit5=母线过压，bit6=输出缺相，bit7=输入缺相，bit8=软件过流/过载，bit9=通讯故障，bit10=母线不平衡，bit11=输入电压过低，bit12=输入电压过高，bit13=外部故障，bit14=EEPROM故障，bit15=内部通讯故障</t>
  </si>
  <si>
    <t>bit0=逆变硬件过流，bit1=压缩机输出缺相，bit2=压缩机过电流，bit3=输入电压缺相，bit4=母线电压不平衡，bit5=功率部件过热停机，bit6=压缩机堵转，bit7=直流母线过压，bit8=直流母线欠压，bit9=交流输入过压，bit10=交流输入欠压，bit11=NA，bit12=NA，bit13=温度传感器故障，bit14=NA，bit15=与主控板通讯异常</t>
  </si>
  <si>
    <t>变频器  停机故障信息2</t>
  </si>
  <si>
    <t>bit0=环境过温停机，bit1=环境温度传感器故障，bit2=外部温度传感器故障，bit3=电流检测电路故障，bit4:15=保留</t>
  </si>
  <si>
    <t>变频器  告警信息1</t>
  </si>
  <si>
    <t>bit0=过载，bit1:15=NA</t>
  </si>
  <si>
    <t>bit0=EEPROM故障，bit1=过温快速降频，bit2=过温缓慢降频，bit3=过温限频，bit4=模拟量故障，bit5=软件过流/过载，bit6=通讯故障，bit7=环境温度过温告警，bit8=外部风扇故障，bit9=外部温度传感器故障，bit10：15=NA</t>
  </si>
  <si>
    <t>bit0=压缩机过电流报警，bit1=NA，bit2=功率部件过热报警，bit3=NA，bit4=NA，bit5=EEPROM故障报警，bit6=驱动器风扇故障，bit6:15=NA</t>
  </si>
  <si>
    <t>变频器  母线电压</t>
  </si>
  <si>
    <t>V</t>
  </si>
  <si>
    <t>变频器  输出电流</t>
  </si>
  <si>
    <t>变频器  压缩机运行机械频率</t>
  </si>
  <si>
    <t>软件版本 A</t>
  </si>
  <si>
    <t>显示 A.B</t>
  </si>
  <si>
    <t>软件版本 B</t>
  </si>
  <si>
    <t>rps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</si>
</sst>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_ "/>
  </numFmts>
  <fonts count="35" x14ac:knownFonts="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B050"/>
      <name val="宋体"/>
      <charset val="134"/>
      <scheme val="minor"/>
    </font>
    <font>
      <sz val="11"/>
      <color rgb="FF00B050"/>
      <name val="宋体"/>
      <charset val="134"/>
    </font>
    <font>
      <sz val="12"/>
      <color rgb="FF000000"/>
      <name val="宋体"/>
      <charset val="134"/>
    </font>
    <font>
      <sz val="12"/>
      <color rgb="FF00B05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trike/>
      <sz val="11"/>
      <color indexed="17"/>
      <name val="宋体"/>
      <charset val="134"/>
    </font>
    <font>
      <b/>
      <sz val="14"/>
      <color indexed="8"/>
      <name val="宋体"/>
      <charset val="134"/>
    </font>
    <font>
      <sz val="10.5"/>
      <color indexed="8"/>
      <name val="宋体"/>
      <charset val="134"/>
    </font>
    <font>
      <b/>
      <strike/>
      <u/>
      <sz val="15"/>
      <color indexed="10"/>
      <name val="宋体"/>
      <charset val="134"/>
    </font>
    <font>
      <b/>
      <sz val="10.5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Arial"/>
      <family val="2"/>
    </font>
    <font>
      <sz val="11"/>
      <color indexed="8"/>
      <name val="微软雅黑"/>
      <charset val="134"/>
    </font>
    <font>
      <sz val="9"/>
      <color indexed="8"/>
      <name val="微软雅黑"/>
      <charset val="134"/>
    </font>
    <font>
      <b/>
      <sz val="9"/>
      <color indexed="8"/>
      <name val="微软雅黑"/>
      <charset val="134"/>
    </font>
    <font>
      <b/>
      <sz val="9"/>
      <color indexed="8"/>
      <name val="宋体"/>
      <charset val="134"/>
    </font>
    <font>
      <sz val="10.5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40"/>
      <name val="宋体"/>
      <charset val="134"/>
    </font>
    <font>
      <vertAlign val="superscript"/>
      <sz val="9"/>
      <color indexed="8"/>
      <name val="Arial"/>
      <family val="2"/>
    </font>
    <font>
      <sz val="9"/>
      <name val="宋体"/>
      <charset val="134"/>
      <scheme val="minor"/>
    </font>
    <font>
      <sz val="12"/>
      <color rgb="FFFF0000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23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49" fontId="0" fillId="2" borderId="0" xfId="0" applyNumberForma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>
      <alignment vertical="center"/>
    </xf>
    <xf numFmtId="49" fontId="4" fillId="2" borderId="1" xfId="0" applyNumberFormat="1" applyFont="1" applyFill="1" applyBorder="1" applyAlignment="1">
      <alignment horizontal="right" vertical="center"/>
    </xf>
    <xf numFmtId="49" fontId="0" fillId="2" borderId="0" xfId="0" applyNumberFormat="1" applyFill="1" applyBorder="1">
      <alignment vertical="center"/>
    </xf>
    <xf numFmtId="49" fontId="0" fillId="2" borderId="0" xfId="0" applyNumberFormat="1" applyFill="1" applyBorder="1" applyAlignment="1">
      <alignment horizontal="right" vertical="center"/>
    </xf>
    <xf numFmtId="49" fontId="0" fillId="2" borderId="0" xfId="0" applyNumberFormat="1" applyFill="1" applyBorder="1" applyAlignment="1">
      <alignment vertical="center"/>
    </xf>
    <xf numFmtId="49" fontId="4" fillId="2" borderId="0" xfId="0" applyNumberFormat="1" applyFont="1" applyFill="1">
      <alignment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NumberFormat="1" applyFill="1" applyBorder="1">
      <alignment vertical="center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9" fontId="11" fillId="2" borderId="1" xfId="0" applyNumberFormat="1" applyFont="1" applyFill="1" applyBorder="1">
      <alignment vertical="center"/>
    </xf>
    <xf numFmtId="49" fontId="11" fillId="2" borderId="0" xfId="0" applyNumberFormat="1" applyFont="1" applyFill="1" applyBorder="1">
      <alignment vertical="center"/>
    </xf>
    <xf numFmtId="49" fontId="12" fillId="2" borderId="1" xfId="0" applyNumberFormat="1" applyFont="1" applyFill="1" applyBorder="1">
      <alignment vertical="center"/>
    </xf>
    <xf numFmtId="0" fontId="10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20" fontId="10" fillId="2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5" xfId="0" applyNumberForma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Border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 wrapText="1"/>
    </xf>
    <xf numFmtId="9" fontId="5" fillId="2" borderId="1" xfId="0" applyNumberFormat="1" applyFont="1" applyFill="1" applyBorder="1" applyAlignment="1">
      <alignment horizontal="left" vertical="top" wrapText="1"/>
    </xf>
    <xf numFmtId="0" fontId="0" fillId="2" borderId="1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 applyProtection="1">
      <alignment horizontal="left" vertical="top" wrapText="1"/>
    </xf>
    <xf numFmtId="9" fontId="10" fillId="2" borderId="5" xfId="0" applyNumberFormat="1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9" fontId="5" fillId="2" borderId="5" xfId="0" applyNumberFormat="1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9" fontId="14" fillId="2" borderId="1" xfId="0" applyNumberFormat="1" applyFont="1" applyFill="1" applyBorder="1" applyAlignment="1">
      <alignment horizontal="left" vertical="top" wrapText="1"/>
    </xf>
    <xf numFmtId="0" fontId="14" fillId="2" borderId="5" xfId="0" applyNumberFormat="1" applyFont="1" applyFill="1" applyBorder="1" applyAlignment="1" applyProtection="1">
      <alignment horizontal="left" vertical="top" wrapText="1"/>
    </xf>
    <xf numFmtId="9" fontId="14" fillId="2" borderId="5" xfId="0" applyNumberFormat="1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58" fontId="0" fillId="2" borderId="6" xfId="0" applyNumberFormat="1" applyFill="1" applyBorder="1" applyAlignment="1">
      <alignment horizontal="left" vertical="center"/>
    </xf>
    <xf numFmtId="0" fontId="0" fillId="2" borderId="6" xfId="0" applyNumberForma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176" fontId="14" fillId="2" borderId="1" xfId="0" applyNumberFormat="1" applyFont="1" applyFill="1" applyBorder="1" applyAlignment="1">
      <alignment horizontal="left" vertical="top" wrapText="1"/>
    </xf>
    <xf numFmtId="49" fontId="11" fillId="2" borderId="1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8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>
      <alignment vertical="center"/>
    </xf>
    <xf numFmtId="0" fontId="0" fillId="10" borderId="14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11" borderId="11" xfId="0" applyFill="1" applyBorder="1" applyAlignment="1">
      <alignment vertical="center"/>
    </xf>
    <xf numFmtId="0" fontId="0" fillId="8" borderId="2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15" xfId="0" applyFill="1" applyBorder="1">
      <alignment vertical="center"/>
    </xf>
    <xf numFmtId="0" fontId="0" fillId="13" borderId="12" xfId="0" applyFill="1" applyBorder="1">
      <alignment vertical="center"/>
    </xf>
    <xf numFmtId="0" fontId="0" fillId="11" borderId="13" xfId="0" applyFill="1" applyBorder="1">
      <alignment vertical="center"/>
    </xf>
    <xf numFmtId="0" fontId="0" fillId="7" borderId="5" xfId="0" applyFill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4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0" fillId="15" borderId="2" xfId="0" applyFill="1" applyBorder="1" applyAlignment="1">
      <alignment horizontal="left" vertical="center"/>
    </xf>
    <xf numFmtId="0" fontId="0" fillId="15" borderId="3" xfId="0" applyFill="1" applyBorder="1" applyAlignment="1">
      <alignment horizontal="left" vertical="center"/>
    </xf>
    <xf numFmtId="0" fontId="0" fillId="15" borderId="4" xfId="0" applyFill="1" applyBorder="1" applyAlignment="1">
      <alignment horizontal="left" vertical="center"/>
    </xf>
    <xf numFmtId="0" fontId="0" fillId="16" borderId="1" xfId="0" applyFill="1" applyBorder="1">
      <alignment vertical="center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4" fillId="0" borderId="5" xfId="0" applyFont="1" applyBorder="1" applyAlignment="1">
      <alignment horizontal="left" vertical="center"/>
    </xf>
    <xf numFmtId="0" fontId="0" fillId="17" borderId="1" xfId="0" applyFill="1" applyBorder="1">
      <alignment vertical="center"/>
    </xf>
    <xf numFmtId="0" fontId="4" fillId="17" borderId="4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18" borderId="1" xfId="0" applyFill="1" applyBorder="1">
      <alignment vertical="center"/>
    </xf>
    <xf numFmtId="0" fontId="18" fillId="0" borderId="0" xfId="0" applyFont="1" applyAlignment="1">
      <alignment vertical="center"/>
    </xf>
    <xf numFmtId="0" fontId="19" fillId="0" borderId="16" xfId="0" applyFont="1" applyBorder="1" applyAlignment="1">
      <alignment horizontal="justify" vertical="top" wrapText="1"/>
    </xf>
    <xf numFmtId="0" fontId="19" fillId="0" borderId="17" xfId="0" applyFont="1" applyBorder="1" applyAlignment="1">
      <alignment horizontal="justify" vertical="top" wrapText="1"/>
    </xf>
    <xf numFmtId="0" fontId="19" fillId="0" borderId="18" xfId="0" applyFont="1" applyBorder="1" applyAlignment="1">
      <alignment horizontal="justify" vertical="top" wrapText="1"/>
    </xf>
    <xf numFmtId="0" fontId="19" fillId="0" borderId="19" xfId="0" applyFont="1" applyBorder="1" applyAlignment="1">
      <alignment horizontal="justify" vertical="top" wrapText="1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 applyAlignment="1">
      <alignment horizontal="justify" vertical="center"/>
    </xf>
    <xf numFmtId="0" fontId="22" fillId="0" borderId="16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top" wrapText="1"/>
    </xf>
    <xf numFmtId="0" fontId="23" fillId="0" borderId="21" xfId="0" applyFont="1" applyBorder="1" applyAlignment="1">
      <alignment horizontal="justify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justify" vertical="top" wrapText="1"/>
    </xf>
    <xf numFmtId="0" fontId="22" fillId="0" borderId="21" xfId="0" applyFont="1" applyBorder="1" applyAlignment="1">
      <alignment horizontal="justify" vertical="top" wrapText="1"/>
    </xf>
    <xf numFmtId="0" fontId="22" fillId="0" borderId="19" xfId="0" applyFont="1" applyBorder="1" applyAlignment="1">
      <alignment horizontal="justify" vertical="top" wrapText="1"/>
    </xf>
    <xf numFmtId="0" fontId="25" fillId="0" borderId="21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justify" vertical="center" wrapText="1"/>
    </xf>
    <xf numFmtId="0" fontId="23" fillId="0" borderId="21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8" fillId="0" borderId="0" xfId="0" applyFont="1" applyAlignment="1">
      <alignment horizontal="justify" vertical="center" wrapText="1"/>
    </xf>
    <xf numFmtId="0" fontId="24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17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2" fillId="0" borderId="24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justify" vertical="top" wrapText="1"/>
    </xf>
    <xf numFmtId="0" fontId="23" fillId="0" borderId="22" xfId="0" applyFont="1" applyBorder="1" applyAlignment="1">
      <alignment horizontal="justify" vertical="top" wrapText="1"/>
    </xf>
    <xf numFmtId="0" fontId="23" fillId="0" borderId="23" xfId="0" applyFont="1" applyBorder="1" applyAlignment="1">
      <alignment horizontal="justify" vertical="top" wrapText="1"/>
    </xf>
    <xf numFmtId="0" fontId="23" fillId="0" borderId="24" xfId="0" applyFont="1" applyBorder="1" applyAlignment="1">
      <alignment horizontal="justify" vertical="top" wrapText="1"/>
    </xf>
    <xf numFmtId="0" fontId="22" fillId="0" borderId="20" xfId="0" applyFont="1" applyBorder="1" applyAlignment="1">
      <alignment horizontal="justify" vertical="top" wrapText="1"/>
    </xf>
    <xf numFmtId="0" fontId="22" fillId="0" borderId="22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justify" vertical="top" wrapText="1"/>
    </xf>
    <xf numFmtId="0" fontId="22" fillId="0" borderId="24" xfId="0" applyFont="1" applyBorder="1" applyAlignment="1">
      <alignment horizontal="justify" vertical="top" wrapText="1"/>
    </xf>
    <xf numFmtId="0" fontId="0" fillId="13" borderId="2" xfId="0" applyFill="1" applyBorder="1" applyAlignment="1">
      <alignment horizontal="left" vertical="center"/>
    </xf>
    <xf numFmtId="0" fontId="0" fillId="13" borderId="3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0" xfId="0" applyFill="1" applyAlignment="1">
      <alignment horizontal="left" vertical="center"/>
    </xf>
    <xf numFmtId="0" fontId="16" fillId="14" borderId="12" xfId="0" applyFont="1" applyFill="1" applyBorder="1" applyAlignment="1">
      <alignment horizontal="left" vertical="center"/>
    </xf>
    <xf numFmtId="0" fontId="16" fillId="14" borderId="15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10" borderId="2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6" borderId="2" xfId="0" applyFill="1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6" borderId="4" xfId="0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17" borderId="2" xfId="0" applyFill="1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17" borderId="4" xfId="0" applyFill="1" applyBorder="1" applyAlignment="1">
      <alignment horizontal="center" vertical="center"/>
    </xf>
    <xf numFmtId="0" fontId="0" fillId="16" borderId="2" xfId="0" applyFill="1" applyBorder="1" applyAlignment="1">
      <alignment horizontal="left" vertical="center" wrapText="1"/>
    </xf>
    <xf numFmtId="0" fontId="0" fillId="16" borderId="3" xfId="0" applyFill="1" applyBorder="1" applyAlignment="1">
      <alignment horizontal="left" vertical="center" wrapText="1"/>
    </xf>
    <xf numFmtId="0" fontId="0" fillId="16" borderId="4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9" fontId="2" fillId="3" borderId="0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0" fillId="2" borderId="3" xfId="0" applyNumberFormat="1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0" fillId="4" borderId="1" xfId="0" applyNumberForma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left" vertical="top" wrapText="1"/>
    </xf>
    <xf numFmtId="0" fontId="5" fillId="19" borderId="1" xfId="0" applyFont="1" applyFill="1" applyBorder="1" applyAlignment="1">
      <alignment horizontal="left" vertical="top" wrapText="1"/>
    </xf>
    <xf numFmtId="0" fontId="10" fillId="19" borderId="1" xfId="0" applyFont="1" applyFill="1" applyBorder="1" applyAlignment="1">
      <alignment horizontal="left" vertical="top" wrapText="1"/>
    </xf>
    <xf numFmtId="0" fontId="7" fillId="19" borderId="1" xfId="0" applyFont="1" applyFill="1" applyBorder="1" applyAlignment="1">
      <alignment horizontal="left" vertical="top" wrapText="1"/>
    </xf>
    <xf numFmtId="20" fontId="10" fillId="2" borderId="1" xfId="0" applyNumberFormat="1" applyFont="1" applyFill="1" applyBorder="1" applyAlignment="1">
      <alignment horizontal="left" vertical="top" wrapText="1"/>
    </xf>
    <xf numFmtId="20" fontId="5" fillId="2" borderId="1" xfId="0" applyNumberFormat="1" applyFont="1" applyFill="1" applyBorder="1" applyAlignment="1">
      <alignment horizontal="left" vertical="top" wrapText="1"/>
    </xf>
    <xf numFmtId="20" fontId="13" fillId="2" borderId="1" xfId="0" applyNumberFormat="1" applyFont="1" applyFill="1" applyBorder="1" applyAlignment="1">
      <alignment horizontal="left" vertical="top" wrapText="1"/>
    </xf>
    <xf numFmtId="20" fontId="7" fillId="2" borderId="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0" fillId="19" borderId="1" xfId="0" applyFont="1" applyFill="1" applyBorder="1" applyAlignment="1">
      <alignment horizontal="left" vertical="center" wrapText="1"/>
    </xf>
    <xf numFmtId="0" fontId="5" fillId="19" borderId="1" xfId="0" applyFont="1" applyFill="1" applyBorder="1" applyAlignment="1">
      <alignment horizontal="left" vertical="center" wrapText="1"/>
    </xf>
    <xf numFmtId="0" fontId="0" fillId="4" borderId="2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4" borderId="2" xfId="0" applyNumberFormat="1" applyFont="1" applyFill="1" applyBorder="1" applyAlignment="1">
      <alignment horizontal="center" vertical="center"/>
    </xf>
    <xf numFmtId="0" fontId="0" fillId="4" borderId="3" xfId="0" applyNumberFormat="1" applyFont="1" applyFill="1" applyBorder="1" applyAlignment="1">
      <alignment horizontal="center" vertical="center"/>
    </xf>
    <xf numFmtId="0" fontId="0" fillId="4" borderId="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horizontal="left" vertical="center" wrapText="1"/>
    </xf>
    <xf numFmtId="0" fontId="10" fillId="19" borderId="8" xfId="0" applyFont="1" applyFill="1" applyBorder="1" applyAlignment="1">
      <alignment horizontal="left" vertical="center" wrapText="1"/>
    </xf>
    <xf numFmtId="0" fontId="10" fillId="19" borderId="10" xfId="0" applyFont="1" applyFill="1" applyBorder="1" applyAlignment="1">
      <alignment horizontal="left" vertical="center" wrapText="1"/>
    </xf>
    <xf numFmtId="0" fontId="10" fillId="19" borderId="11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top" wrapText="1"/>
    </xf>
    <xf numFmtId="0" fontId="34" fillId="2" borderId="6" xfId="0" applyFont="1" applyFill="1" applyBorder="1" applyAlignment="1">
      <alignment horizontal="left" vertical="top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1314450</xdr:colOff>
      <xdr:row>117</xdr:row>
      <xdr:rowOff>180975</xdr:rowOff>
    </xdr:from>
    <xdr:to>
      <xdr:col>4</xdr:col>
      <xdr:colOff>352425</xdr:colOff>
      <xdr:row>117</xdr:row>
      <xdr:rowOff>1362075</xdr:rowOff>
    </xdr:to>
    <xdr:grpSp>
      <xdr:nvGrpSpPr>
        <xdr:cNvPr id="2049" name="组合 3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GrpSpPr/>
      </xdr:nvGrpSpPr>
      <xdr:grpSpPr>
        <a:xfrm>
          <a:off x="1765024" y="22278975"/>
          <a:ext cx="2165488" cy="1181100"/>
          <a:chOff x="2002963" y="8044683"/>
          <a:chExt cx="2415323" cy="1360407"/>
        </a:xfrm>
      </xdr:grpSpPr>
      <xdr:cxnSp macro="">
        <xdr:nvCxnSpPr>
          <xdr:cNvPr id="3" name="直接箭头连接符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CxnSpPr/>
        </xdr:nvCxnSpPr>
        <xdr:spPr>
          <a:xfrm flipV="1">
            <a:off x="2786804" y="8264103"/>
            <a:ext cx="0" cy="1053218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直接箭头连接符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 flipV="1">
            <a:off x="2331082" y="9207612"/>
            <a:ext cx="1649711" cy="0"/>
          </a:xfrm>
          <a:prstGeom prst="straightConnector1">
            <a:avLst/>
          </a:prstGeom>
          <a:ln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3825848" y="8362843"/>
            <a:ext cx="0" cy="85574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接连接符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2777689" y="8428669"/>
            <a:ext cx="1239562" cy="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 flipV="1">
            <a:off x="2786804" y="8428669"/>
            <a:ext cx="1048159" cy="62534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3771162" y="9021104"/>
            <a:ext cx="647124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P(MPa)</a:t>
            </a:r>
            <a:endParaRPr lang="zh-CN" altLang="en-US" sz="8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2631858" y="8044683"/>
            <a:ext cx="53775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U(V)</a:t>
            </a:r>
            <a:endParaRPr lang="zh-CN" altLang="en-US" sz="8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2495142" y="8933336"/>
            <a:ext cx="373691" cy="2303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0.5</a:t>
            </a:r>
            <a:endParaRPr lang="zh-CN" altLang="en-US" sz="8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2476913" y="8307988"/>
            <a:ext cx="37369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4.5</a:t>
            </a:r>
            <a:endParaRPr lang="zh-CN" altLang="en-US" sz="8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3680017" y="9152756"/>
            <a:ext cx="337234" cy="19747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3.0</a:t>
            </a:r>
            <a:endParaRPr lang="zh-CN" altLang="en-US" sz="800"/>
          </a:p>
        </xdr:txBody>
      </xdr: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3306326" y="8713915"/>
            <a:ext cx="0" cy="548551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2786804" y="8746829"/>
            <a:ext cx="592438" cy="0"/>
          </a:xfrm>
          <a:prstGeom prst="line">
            <a:avLst/>
          </a:prstGeom>
          <a:ln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/>
        </xdr:nvSpPr>
        <xdr:spPr>
          <a:xfrm>
            <a:off x="3169610" y="9152756"/>
            <a:ext cx="328119" cy="1865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1.5</a:t>
            </a:r>
            <a:endParaRPr lang="zh-CN" altLang="en-US" sz="800"/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 txBox="1"/>
        </xdr:nvSpPr>
        <xdr:spPr>
          <a:xfrm>
            <a:off x="2467799" y="8615176"/>
            <a:ext cx="37369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/>
              <a:t>2.5</a:t>
            </a:r>
            <a:endParaRPr lang="zh-CN" altLang="en-US" sz="800"/>
          </a:p>
        </xdr:txBody>
      </xdr: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3196953" y="8790713"/>
            <a:ext cx="0" cy="405928"/>
          </a:xfrm>
          <a:prstGeom prst="line">
            <a:avLst/>
          </a:prstGeom>
          <a:ln w="12700">
            <a:solidFill>
              <a:srgbClr val="FF0000"/>
            </a:solidFill>
            <a:prstDash val="solid"/>
            <a:headEnd type="triangl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flipH="1">
            <a:off x="3625331" y="8549350"/>
            <a:ext cx="0" cy="669232"/>
          </a:xfrm>
          <a:prstGeom prst="line">
            <a:avLst/>
          </a:prstGeom>
          <a:ln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接连接符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2413112" y="8560321"/>
            <a:ext cx="1221333" cy="0"/>
          </a:xfrm>
          <a:prstGeom prst="line">
            <a:avLst/>
          </a:prstGeom>
          <a:ln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>
            <a:off x="2413112" y="8812655"/>
            <a:ext cx="802070" cy="0"/>
          </a:xfrm>
          <a:prstGeom prst="line">
            <a:avLst/>
          </a:prstGeom>
          <a:ln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接箭头连接符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 flipV="1">
            <a:off x="2467799" y="8264103"/>
            <a:ext cx="0" cy="1053218"/>
          </a:xfrm>
          <a:prstGeom prst="straightConnector1">
            <a:avLst/>
          </a:prstGeom>
          <a:ln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 txBox="1"/>
        </xdr:nvSpPr>
        <xdr:spPr>
          <a:xfrm>
            <a:off x="2148794" y="8044683"/>
            <a:ext cx="528637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>
                <a:solidFill>
                  <a:srgbClr val="FF0000"/>
                </a:solidFill>
              </a:rPr>
              <a:t>out(%)</a:t>
            </a:r>
            <a:endParaRPr lang="zh-CN" altLang="en-US" sz="800">
              <a:solidFill>
                <a:srgbClr val="FF0000"/>
              </a:solidFill>
            </a:endParaRPr>
          </a:p>
        </xdr:txBody>
      </xdr:sp>
      <xdr:cxnSp macro="">
        <xdr:nvCxnSpPr>
          <xdr:cNvPr id="40" name="直接箭头连接符 39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CxnSpPr/>
        </xdr:nvCxnSpPr>
        <xdr:spPr>
          <a:xfrm flipV="1">
            <a:off x="3160495" y="8571292"/>
            <a:ext cx="455721" cy="252334"/>
          </a:xfrm>
          <a:prstGeom prst="straightConnector1">
            <a:avLst/>
          </a:prstGeom>
          <a:ln w="12700">
            <a:solidFill>
              <a:srgbClr val="FF0000"/>
            </a:solidFill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CxnSpPr/>
        </xdr:nvCxnSpPr>
        <xdr:spPr>
          <a:xfrm>
            <a:off x="3032893" y="8801684"/>
            <a:ext cx="0" cy="405928"/>
          </a:xfrm>
          <a:prstGeom prst="line">
            <a:avLst/>
          </a:prstGeom>
          <a:ln w="12700">
            <a:solidFill>
              <a:srgbClr val="FF0000"/>
            </a:solidFill>
            <a:prstDash val="solid"/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接箭头连接符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CxnSpPr/>
        </xdr:nvCxnSpPr>
        <xdr:spPr>
          <a:xfrm flipH="1" flipV="1">
            <a:off x="3023779" y="8823626"/>
            <a:ext cx="164060" cy="0"/>
          </a:xfrm>
          <a:prstGeom prst="straightConnector1">
            <a:avLst/>
          </a:prstGeom>
          <a:ln w="12700">
            <a:solidFill>
              <a:srgbClr val="FF0000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SpPr txBox="1"/>
        </xdr:nvSpPr>
        <xdr:spPr>
          <a:xfrm>
            <a:off x="3433928" y="9163727"/>
            <a:ext cx="37369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>
                <a:solidFill>
                  <a:srgbClr val="FF0000"/>
                </a:solidFill>
              </a:rPr>
              <a:t>2.0</a:t>
            </a:r>
            <a:endParaRPr lang="zh-CN" alt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SpPr txBox="1"/>
        </xdr:nvSpPr>
        <xdr:spPr>
          <a:xfrm>
            <a:off x="3032893" y="9163727"/>
            <a:ext cx="319005" cy="1865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>
                <a:solidFill>
                  <a:srgbClr val="FF0000"/>
                </a:solidFill>
              </a:rPr>
              <a:t>1.4</a:t>
            </a:r>
            <a:endParaRPr lang="zh-CN" alt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SpPr txBox="1"/>
        </xdr:nvSpPr>
        <xdr:spPr>
          <a:xfrm>
            <a:off x="2057650" y="8691973"/>
            <a:ext cx="37369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r"/>
            <a:r>
              <a:rPr lang="en-US" altLang="zh-CN" sz="800">
                <a:solidFill>
                  <a:srgbClr val="FF0000"/>
                </a:solidFill>
              </a:rPr>
              <a:t>40</a:t>
            </a:r>
            <a:endParaRPr lang="zh-CN" alt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SpPr txBox="1"/>
        </xdr:nvSpPr>
        <xdr:spPr>
          <a:xfrm>
            <a:off x="2002963" y="8461582"/>
            <a:ext cx="428378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r"/>
            <a:r>
              <a:rPr lang="en-US" altLang="zh-CN" sz="800">
                <a:solidFill>
                  <a:srgbClr val="FF0000"/>
                </a:solidFill>
              </a:rPr>
              <a:t>100</a:t>
            </a:r>
            <a:endParaRPr lang="zh-CN" altLang="en-US" sz="800">
              <a:solidFill>
                <a:srgbClr val="FF0000"/>
              </a:solidFill>
            </a:endParaRPr>
          </a:p>
        </xdr:txBody>
      </xdr:sp>
      <xdr:sp macro="" textlink="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SpPr txBox="1"/>
        </xdr:nvSpPr>
        <xdr:spPr>
          <a:xfrm>
            <a:off x="2959978" y="8944307"/>
            <a:ext cx="373691" cy="2413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altLang="zh-CN" sz="800">
                <a:solidFill>
                  <a:srgbClr val="FF0000"/>
                </a:solidFill>
              </a:rPr>
              <a:t>0.1</a:t>
            </a:r>
            <a:endParaRPr lang="zh-CN" altLang="en-US" sz="8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8</xdr:row>
      <xdr:rowOff>0</xdr:rowOff>
    </xdr:from>
    <xdr:to>
      <xdr:col>3</xdr:col>
      <xdr:colOff>2495550</xdr:colOff>
      <xdr:row>23</xdr:row>
      <xdr:rowOff>133350</xdr:rowOff>
    </xdr:to>
    <xdr:grpSp>
      <xdr:nvGrpSpPr>
        <xdr:cNvPr id="3073" name="组合 46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GrpSpPr/>
      </xdr:nvGrpSpPr>
      <xdr:grpSpPr>
        <a:xfrm>
          <a:off x="333375" y="1463040"/>
          <a:ext cx="3815715" cy="2876550"/>
          <a:chOff x="333375" y="1200150"/>
          <a:chExt cx="4000500" cy="2705100"/>
        </a:xfrm>
      </xdr:grpSpPr>
      <xdr:grpSp>
        <xdr:nvGrpSpPr>
          <xdr:cNvPr id="3138" name="组合 15">
            <a:extLst>
              <a:ext uri="{FF2B5EF4-FFF2-40B4-BE49-F238E27FC236}">
                <a16:creationId xmlns:a16="http://schemas.microsoft.com/office/drawing/2014/main" id="{00000000-0008-0000-0500-0000420C0000}"/>
              </a:ext>
            </a:extLst>
          </xdr:cNvPr>
          <xdr:cNvGrpSpPr/>
        </xdr:nvGrpSpPr>
        <xdr:grpSpPr>
          <a:xfrm>
            <a:off x="333375" y="1200150"/>
            <a:ext cx="4000500" cy="2705100"/>
            <a:chOff x="647700" y="1162050"/>
            <a:chExt cx="4000500" cy="2705100"/>
          </a:xfrm>
        </xdr:grpSpPr>
        <xdr:sp macro="" textlink="">
          <xdr:nvSpPr>
            <xdr:cNvPr id="2" name="图文框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/>
          </xdr:nvSpPr>
          <xdr:spPr>
            <a:xfrm>
              <a:off x="647700" y="1257300"/>
              <a:ext cx="1038225" cy="752475"/>
            </a:xfrm>
            <a:prstGeom prst="frame">
              <a:avLst>
                <a:gd name="adj1" fmla="val 27689"/>
              </a:avLst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3" name="棱台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SpPr/>
          </xdr:nvSpPr>
          <xdr:spPr>
            <a:xfrm>
              <a:off x="2295525" y="1162050"/>
              <a:ext cx="2352675" cy="1123950"/>
            </a:xfrm>
            <a:prstGeom prst="bevel">
              <a:avLst>
                <a:gd name="adj" fmla="val 6568"/>
              </a:avLst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4" name="左右箭头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1714500" y="1400175"/>
              <a:ext cx="542925" cy="142875"/>
            </a:xfrm>
            <a:prstGeom prst="leftRightArrow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1809750" y="1228725"/>
              <a:ext cx="495300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altLang="zh-CN" sz="1100"/>
                <a:t>485</a:t>
              </a:r>
              <a:endParaRPr lang="zh-CN" altLang="en-US" sz="1100"/>
            </a:p>
          </xdr:txBody>
        </xdr:sp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1800225" y="1581150"/>
              <a:ext cx="495300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altLang="zh-CN" sz="1100"/>
                <a:t>12V</a:t>
              </a:r>
              <a:endParaRPr lang="zh-CN" altLang="en-US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SpPr txBox="1"/>
          </xdr:nvSpPr>
          <xdr:spPr>
            <a:xfrm>
              <a:off x="904875" y="1466850"/>
              <a:ext cx="495300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altLang="zh-CN" sz="1100"/>
                <a:t>LCD</a:t>
              </a:r>
              <a:endParaRPr lang="zh-CN" altLang="en-US" sz="1100"/>
            </a:p>
          </xdr:txBody>
        </xdr:sp>
        <xdr:sp macro="" textlink="">
          <xdr:nvSpPr>
            <xdr:cNvPr id="9" name="椭圆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1524000" y="1447800"/>
              <a:ext cx="123825" cy="123825"/>
            </a:xfrm>
            <a:prstGeom prst="ellipse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0" name="椭圆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/>
          </xdr:nvSpPr>
          <xdr:spPr>
            <a:xfrm>
              <a:off x="1524000" y="1628775"/>
              <a:ext cx="123825" cy="123825"/>
            </a:xfrm>
            <a:prstGeom prst="ellipse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1" name="椭圆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1524000" y="1809750"/>
              <a:ext cx="123825" cy="123825"/>
            </a:xfrm>
            <a:prstGeom prst="ellipse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2" name="椭圆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95325" y="1809750"/>
              <a:ext cx="123825" cy="123825"/>
            </a:xfrm>
            <a:prstGeom prst="ellipse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3" name="椭圆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695325" y="1628775"/>
              <a:ext cx="123825" cy="123825"/>
            </a:xfrm>
            <a:prstGeom prst="ellipse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4" name="椭圆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SpPr/>
          </xdr:nvSpPr>
          <xdr:spPr>
            <a:xfrm>
              <a:off x="742950" y="1362075"/>
              <a:ext cx="76200" cy="76200"/>
            </a:xfrm>
            <a:prstGeom prst="ellipse">
              <a:avLst/>
            </a:prstGeom>
            <a:solidFill>
              <a:srgbClr val="00B050"/>
            </a:solidFill>
            <a:ln>
              <a:solidFill>
                <a:srgbClr val="00B05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5" name="椭圆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742950" y="1504950"/>
              <a:ext cx="76200" cy="76200"/>
            </a:xfrm>
            <a:prstGeom prst="ellipse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zh-CN" altLang="en-US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 txBox="1"/>
          </xdr:nvSpPr>
          <xdr:spPr>
            <a:xfrm>
              <a:off x="3124200" y="1514475"/>
              <a:ext cx="809625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altLang="zh-CN" sz="1100"/>
                <a:t>Controller</a:t>
              </a:r>
              <a:endParaRPr lang="zh-CN" altLang="en-US" sz="1100"/>
            </a:p>
          </xdr:txBody>
        </xdr:sp>
        <xdr:sp macro="" textlink="">
          <xdr:nvSpPr>
            <xdr:cNvPr id="63" name="TextBox 62">
              <a:extLst>
                <a:ext uri="{FF2B5EF4-FFF2-40B4-BE49-F238E27FC236}">
                  <a16:creationId xmlns:a16="http://schemas.microsoft.com/office/drawing/2014/main" id="{00000000-0008-0000-0500-00003F000000}"/>
                </a:ext>
              </a:extLst>
            </xdr:cNvPr>
            <xdr:cNvSpPr txBox="1"/>
          </xdr:nvSpPr>
          <xdr:spPr>
            <a:xfrm>
              <a:off x="1828800" y="3533775"/>
              <a:ext cx="495300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CN" altLang="en-US" sz="1100"/>
                <a:t>斩波</a:t>
              </a:r>
            </a:p>
          </xdr:txBody>
        </xdr:sp>
      </xdr:grpSp>
      <xdr:sp macro="" textlink="">
        <xdr:nvSpPr>
          <xdr:cNvPr id="46" name="右箭头 4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/>
        </xdr:nvSpPr>
        <xdr:spPr>
          <a:xfrm flipH="1">
            <a:off x="1419225" y="1800225"/>
            <a:ext cx="514350" cy="1714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</xdr:grpSp>
    <xdr:clientData/>
  </xdr:twoCellAnchor>
  <xdr:twoCellAnchor>
    <xdr:from>
      <xdr:col>1</xdr:col>
      <xdr:colOff>19050</xdr:colOff>
      <xdr:row>15</xdr:row>
      <xdr:rowOff>152400</xdr:rowOff>
    </xdr:from>
    <xdr:to>
      <xdr:col>3</xdr:col>
      <xdr:colOff>2505075</xdr:colOff>
      <xdr:row>31</xdr:row>
      <xdr:rowOff>95250</xdr:rowOff>
    </xdr:to>
    <xdr:grpSp>
      <xdr:nvGrpSpPr>
        <xdr:cNvPr id="3074" name="组合 63">
          <a:extLst>
            <a:ext uri="{FF2B5EF4-FFF2-40B4-BE49-F238E27FC236}">
              <a16:creationId xmlns:a16="http://schemas.microsoft.com/office/drawing/2014/main" id="{00000000-0008-0000-0500-0000020C0000}"/>
            </a:ext>
          </a:extLst>
        </xdr:cNvPr>
        <xdr:cNvGrpSpPr/>
      </xdr:nvGrpSpPr>
      <xdr:grpSpPr>
        <a:xfrm>
          <a:off x="407670" y="2895600"/>
          <a:ext cx="3750945" cy="2868930"/>
          <a:chOff x="523875" y="2543175"/>
          <a:chExt cx="3895725" cy="2686050"/>
        </a:xfrm>
      </xdr:grpSpPr>
      <xdr:sp macro="" textlink="">
        <xdr:nvSpPr>
          <xdr:cNvPr id="18" name="矩形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/>
        </xdr:nvSpPr>
        <xdr:spPr>
          <a:xfrm>
            <a:off x="704850" y="2543175"/>
            <a:ext cx="3714750" cy="268605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19" name="矩形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/>
        </xdr:nvSpPr>
        <xdr:spPr>
          <a:xfrm>
            <a:off x="914400" y="3333750"/>
            <a:ext cx="323850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zh-CN" altLang="en-US" sz="1100">
                <a:solidFill>
                  <a:sysClr val="windowText" lastClr="000000"/>
                </a:solidFill>
              </a:rPr>
              <a:t>防雷</a:t>
            </a:r>
          </a:p>
        </xdr:txBody>
      </xdr:sp>
      <xdr:sp macro="" textlink="">
        <xdr:nvSpPr>
          <xdr:cNvPr id="34" name="矩形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/>
        </xdr:nvSpPr>
        <xdr:spPr>
          <a:xfrm>
            <a:off x="1476375" y="3343275"/>
            <a:ext cx="466725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EMI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5" name="矩形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/>
        </xdr:nvSpPr>
        <xdr:spPr>
          <a:xfrm>
            <a:off x="2914650" y="3314700"/>
            <a:ext cx="495300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zh-CN" altLang="en-US" sz="1100">
                <a:solidFill>
                  <a:sysClr val="windowText" lastClr="000000"/>
                </a:solidFill>
              </a:rPr>
              <a:t>检测电压</a:t>
            </a:r>
            <a:r>
              <a:rPr lang="en-US" altLang="zh-CN" sz="1100">
                <a:solidFill>
                  <a:sysClr val="windowText" lastClr="000000"/>
                </a:solidFill>
              </a:rPr>
              <a:t>/</a:t>
            </a:r>
            <a:r>
              <a:rPr lang="zh-CN" altLang="en-US" sz="1100">
                <a:solidFill>
                  <a:sysClr val="windowText" lastClr="000000"/>
                </a:solidFill>
              </a:rPr>
              <a:t>电流</a:t>
            </a:r>
          </a:p>
        </xdr:txBody>
      </xdr:sp>
      <xdr:sp macro="" textlink="">
        <xdr:nvSpPr>
          <xdr:cNvPr id="36" name="矩形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/>
        </xdr:nvSpPr>
        <xdr:spPr>
          <a:xfrm>
            <a:off x="2914650" y="2743200"/>
            <a:ext cx="504825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zh-CN" altLang="en-US" sz="1100">
                <a:solidFill>
                  <a:sysClr val="windowText" lastClr="000000"/>
                </a:solidFill>
              </a:rPr>
              <a:t>辅源</a:t>
            </a:r>
          </a:p>
        </xdr:txBody>
      </xdr:sp>
      <xdr:sp macro="" textlink="">
        <xdr:nvSpPr>
          <xdr:cNvPr id="37" name="矩形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/>
        </xdr:nvSpPr>
        <xdr:spPr>
          <a:xfrm>
            <a:off x="2295525" y="3990975"/>
            <a:ext cx="552450" cy="49530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MCU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8" name="矩形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/>
        </xdr:nvSpPr>
        <xdr:spPr>
          <a:xfrm>
            <a:off x="952500" y="3971925"/>
            <a:ext cx="285750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zh-CN" altLang="en-US" sz="1100">
                <a:solidFill>
                  <a:sysClr val="windowText" lastClr="000000"/>
                </a:solidFill>
              </a:rPr>
              <a:t>通讯</a:t>
            </a:r>
          </a:p>
        </xdr:txBody>
      </xdr:sp>
      <xdr:sp macro="" textlink="">
        <xdr:nvSpPr>
          <xdr:cNvPr id="39" name="矩形 38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/>
        </xdr:nvSpPr>
        <xdr:spPr>
          <a:xfrm>
            <a:off x="3800475" y="3152775"/>
            <a:ext cx="428625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AO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0" name="矩形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/>
        </xdr:nvSpPr>
        <xdr:spPr>
          <a:xfrm>
            <a:off x="3810000" y="3895725"/>
            <a:ext cx="428625" cy="485775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AI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1" name="矩形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/>
        </xdr:nvSpPr>
        <xdr:spPr>
          <a:xfrm>
            <a:off x="2781300" y="4762500"/>
            <a:ext cx="1447800" cy="36195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DO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2" name="矩形 41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/>
        </xdr:nvSpPr>
        <xdr:spPr>
          <a:xfrm>
            <a:off x="952500" y="4772025"/>
            <a:ext cx="1447800" cy="361950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en-US" altLang="zh-CN" sz="1100">
                <a:solidFill>
                  <a:sysClr val="windowText" lastClr="000000"/>
                </a:solidFill>
              </a:rPr>
              <a:t>DI</a:t>
            </a:r>
            <a:endParaRPr lang="zh-CN" altLang="en-US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3" name="右箭头 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/>
        </xdr:nvSpPr>
        <xdr:spPr>
          <a:xfrm>
            <a:off x="523875" y="3495675"/>
            <a:ext cx="381000" cy="17145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44" name="右箭头 43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/>
        </xdr:nvSpPr>
        <xdr:spPr>
          <a:xfrm>
            <a:off x="1266825" y="3505200"/>
            <a:ext cx="190500" cy="161925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49" name="右箭头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/>
        </xdr:nvSpPr>
        <xdr:spPr>
          <a:xfrm>
            <a:off x="1990725" y="3505200"/>
            <a:ext cx="866775" cy="228600"/>
          </a:xfrm>
          <a:prstGeom prst="rightArrow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1" name="直角上箭头 50"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SpPr/>
        </xdr:nvSpPr>
        <xdr:spPr>
          <a:xfrm rot="16200000" flipV="1">
            <a:off x="2281237" y="2938463"/>
            <a:ext cx="695325" cy="495300"/>
          </a:xfrm>
          <a:prstGeom prst="bentUpArrow">
            <a:avLst>
              <a:gd name="adj1" fmla="val 25000"/>
              <a:gd name="adj2" fmla="val 25000"/>
              <a:gd name="adj3" fmla="val 25000"/>
            </a:avLst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3" name="直角上箭头 52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/>
        </xdr:nvSpPr>
        <xdr:spPr>
          <a:xfrm rot="16200000" flipH="1">
            <a:off x="2605088" y="3233737"/>
            <a:ext cx="1333500" cy="752475"/>
          </a:xfrm>
          <a:prstGeom prst="bentUpArrow">
            <a:avLst>
              <a:gd name="adj1" fmla="val 1820"/>
              <a:gd name="adj2" fmla="val 6234"/>
              <a:gd name="adj3" fmla="val 9415"/>
            </a:avLst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4" name="右箭头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SpPr/>
        </xdr:nvSpPr>
        <xdr:spPr>
          <a:xfrm flipH="1" flipV="1">
            <a:off x="3448050" y="3552825"/>
            <a:ext cx="20002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5" name="右箭头 54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/>
        </xdr:nvSpPr>
        <xdr:spPr>
          <a:xfrm flipV="1">
            <a:off x="3638550" y="3371850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6" name="右箭头 55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/>
        </xdr:nvSpPr>
        <xdr:spPr>
          <a:xfrm flipV="1">
            <a:off x="3457575" y="2943225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7" name="右箭头 56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/>
        </xdr:nvSpPr>
        <xdr:spPr>
          <a:xfrm flipV="1">
            <a:off x="3657600" y="4200525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8" name="直角上箭头 57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/>
        </xdr:nvSpPr>
        <xdr:spPr>
          <a:xfrm rot="16200000" flipH="1">
            <a:off x="1695450" y="2705100"/>
            <a:ext cx="1314450" cy="2590800"/>
          </a:xfrm>
          <a:prstGeom prst="bentUpArrow">
            <a:avLst>
              <a:gd name="adj1" fmla="val 1820"/>
              <a:gd name="adj2" fmla="val 3152"/>
              <a:gd name="adj3" fmla="val 3251"/>
            </a:avLst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59" name="右箭头 58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/>
        </xdr:nvSpPr>
        <xdr:spPr>
          <a:xfrm rot="5400000" flipV="1">
            <a:off x="3562350" y="4629150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60" name="右箭头 59"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/>
        </xdr:nvSpPr>
        <xdr:spPr>
          <a:xfrm rot="5400000" flipV="1">
            <a:off x="1714500" y="4657725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61" name="右箭头 60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/>
        </xdr:nvSpPr>
        <xdr:spPr>
          <a:xfrm rot="16200000">
            <a:off x="1009650" y="4533900"/>
            <a:ext cx="142875" cy="47625"/>
          </a:xfrm>
          <a:prstGeom prst="rightArrow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</xdr:grpSp>
    <xdr:clientData/>
  </xdr:twoCellAnchor>
  <xdr:twoCellAnchor>
    <xdr:from>
      <xdr:col>1</xdr:col>
      <xdr:colOff>190500</xdr:colOff>
      <xdr:row>16</xdr:row>
      <xdr:rowOff>9525</xdr:rowOff>
    </xdr:from>
    <xdr:to>
      <xdr:col>3</xdr:col>
      <xdr:colOff>1285875</xdr:colOff>
      <xdr:row>23</xdr:row>
      <xdr:rowOff>161924</xdr:rowOff>
    </xdr:to>
    <xdr:sp macro="" textlink="">
      <xdr:nvSpPr>
        <xdr:cNvPr id="65" name="半闭框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 flipH="1" flipV="1">
          <a:off x="619125" y="2752725"/>
          <a:ext cx="2505075" cy="1351915"/>
        </a:xfrm>
        <a:prstGeom prst="halfFrame">
          <a:avLst>
            <a:gd name="adj1" fmla="val 4386"/>
            <a:gd name="adj2" fmla="val 4912"/>
          </a:avLst>
        </a:prstGeom>
        <a:noFill/>
        <a:ln w="6350">
          <a:solidFill>
            <a:schemeClr val="tx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zh-CN" altLang="en-US"/>
        </a:p>
      </xdr:txBody>
    </xdr:sp>
    <xdr:clientData/>
  </xdr:twoCellAnchor>
  <xdr:twoCellAnchor>
    <xdr:from>
      <xdr:col>7</xdr:col>
      <xdr:colOff>561975</xdr:colOff>
      <xdr:row>24</xdr:row>
      <xdr:rowOff>123825</xdr:rowOff>
    </xdr:from>
    <xdr:to>
      <xdr:col>9</xdr:col>
      <xdr:colOff>57150</xdr:colOff>
      <xdr:row>29</xdr:row>
      <xdr:rowOff>95250</xdr:rowOff>
    </xdr:to>
    <xdr:grpSp>
      <xdr:nvGrpSpPr>
        <xdr:cNvPr id="3076" name="组合 81">
          <a:extLst>
            <a:ext uri="{FF2B5EF4-FFF2-40B4-BE49-F238E27FC236}">
              <a16:creationId xmlns:a16="http://schemas.microsoft.com/office/drawing/2014/main" id="{00000000-0008-0000-0500-0000040C0000}"/>
            </a:ext>
          </a:extLst>
        </xdr:cNvPr>
        <xdr:cNvGrpSpPr/>
      </xdr:nvGrpSpPr>
      <xdr:grpSpPr>
        <a:xfrm>
          <a:off x="7679055" y="4512945"/>
          <a:ext cx="729615" cy="885825"/>
          <a:chOff x="8467725" y="4238625"/>
          <a:chExt cx="866775" cy="828675"/>
        </a:xfrm>
      </xdr:grpSpPr>
      <xdr:sp macro="" textlink="">
        <xdr:nvSpPr>
          <xdr:cNvPr id="47" name="椭圆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/>
        </xdr:nvSpPr>
        <xdr:spPr>
          <a:xfrm>
            <a:off x="8467725" y="4238625"/>
            <a:ext cx="866775" cy="828675"/>
          </a:xfrm>
          <a:prstGeom prst="ellipse">
            <a:avLst/>
          </a:prstGeom>
          <a:solidFill>
            <a:sysClr val="window" lastClr="FFFFFF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cxnSp macro="">
        <xdr:nvCxnSpPr>
          <xdr:cNvPr id="50" name="直接连接符 49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CxnSpPr>
            <a:endCxn id="47" idx="3"/>
          </xdr:cNvCxnSpPr>
        </xdr:nvCxnSpPr>
        <xdr:spPr>
          <a:xfrm flipH="1">
            <a:off x="8591550" y="4305300"/>
            <a:ext cx="114300" cy="6381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接连接符 63"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CxnSpPr>
            <a:endCxn id="47" idx="5"/>
          </xdr:cNvCxnSpPr>
        </xdr:nvCxnSpPr>
        <xdr:spPr>
          <a:xfrm>
            <a:off x="9058275" y="4286250"/>
            <a:ext cx="152400" cy="6572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309563</xdr:colOff>
      <xdr:row>20</xdr:row>
      <xdr:rowOff>114300</xdr:rowOff>
    </xdr:from>
    <xdr:to>
      <xdr:col>8</xdr:col>
      <xdr:colOff>314325</xdr:colOff>
      <xdr:row>24</xdr:row>
      <xdr:rowOff>123825</xdr:rowOff>
    </xdr:to>
    <xdr:cxnSp macro="">
      <xdr:nvCxnSpPr>
        <xdr:cNvPr id="72" name="直接连接符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CxnSpPr>
          <a:stCxn id="47" idx="0"/>
        </xdr:cNvCxnSpPr>
      </xdr:nvCxnSpPr>
      <xdr:spPr>
        <a:xfrm flipV="1">
          <a:off x="8900795" y="3543300"/>
          <a:ext cx="5080" cy="695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20</xdr:row>
      <xdr:rowOff>123826</xdr:rowOff>
    </xdr:from>
    <xdr:to>
      <xdr:col>8</xdr:col>
      <xdr:colOff>314326</xdr:colOff>
      <xdr:row>20</xdr:row>
      <xdr:rowOff>142875</xdr:rowOff>
    </xdr:to>
    <xdr:cxnSp macro="">
      <xdr:nvCxnSpPr>
        <xdr:cNvPr id="75" name="直接箭头连接符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CxnSpPr/>
      </xdr:nvCxnSpPr>
      <xdr:spPr>
        <a:xfrm flipH="1">
          <a:off x="7591425" y="3552825"/>
          <a:ext cx="1314450" cy="190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314325</xdr:colOff>
      <xdr:row>19</xdr:row>
      <xdr:rowOff>66675</xdr:rowOff>
    </xdr:from>
    <xdr:to>
      <xdr:col>6</xdr:col>
      <xdr:colOff>381000</xdr:colOff>
      <xdr:row>27</xdr:row>
      <xdr:rowOff>19050</xdr:rowOff>
    </xdr:to>
    <xdr:pic>
      <xdr:nvPicPr>
        <xdr:cNvPr id="3079" name="Picture 1">
          <a:extLst>
            <a:ext uri="{FF2B5EF4-FFF2-40B4-BE49-F238E27FC236}">
              <a16:creationId xmlns:a16="http://schemas.microsoft.com/office/drawing/2014/main" id="{00000000-0008-0000-0500-00000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848475" y="3324225"/>
          <a:ext cx="7524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628650</xdr:colOff>
      <xdr:row>31</xdr:row>
      <xdr:rowOff>95250</xdr:rowOff>
    </xdr:from>
    <xdr:to>
      <xdr:col>6</xdr:col>
      <xdr:colOff>47625</xdr:colOff>
      <xdr:row>31</xdr:row>
      <xdr:rowOff>95250</xdr:rowOff>
    </xdr:to>
    <xdr:cxnSp macro="">
      <xdr:nvCxnSpPr>
        <xdr:cNvPr id="86" name="直接连接符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CxnSpPr/>
      </xdr:nvCxnSpPr>
      <xdr:spPr>
        <a:xfrm flipH="1">
          <a:off x="6477000" y="5410200"/>
          <a:ext cx="790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600075</xdr:colOff>
      <xdr:row>10</xdr:row>
      <xdr:rowOff>85725</xdr:rowOff>
    </xdr:from>
    <xdr:to>
      <xdr:col>4</xdr:col>
      <xdr:colOff>619125</xdr:colOff>
      <xdr:row>31</xdr:row>
      <xdr:rowOff>104775</xdr:rowOff>
    </xdr:to>
    <xdr:cxnSp macro="">
      <xdr:nvCxnSpPr>
        <xdr:cNvPr id="88" name="直接连接符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CxnSpPr/>
      </xdr:nvCxnSpPr>
      <xdr:spPr>
        <a:xfrm flipH="1" flipV="1">
          <a:off x="6448425" y="1800225"/>
          <a:ext cx="19050" cy="361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285750</xdr:colOff>
      <xdr:row>8</xdr:row>
      <xdr:rowOff>66675</xdr:rowOff>
    </xdr:from>
    <xdr:to>
      <xdr:col>5</xdr:col>
      <xdr:colOff>657225</xdr:colOff>
      <xdr:row>11</xdr:row>
      <xdr:rowOff>38100</xdr:rowOff>
    </xdr:to>
    <xdr:pic>
      <xdr:nvPicPr>
        <xdr:cNvPr id="3082" name="Picture 2">
          <a:extLst>
            <a:ext uri="{FF2B5EF4-FFF2-40B4-BE49-F238E27FC236}">
              <a16:creationId xmlns:a16="http://schemas.microsoft.com/office/drawing/2014/main" id="{00000000-0008-0000-0500-00000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6819900" y="1438275"/>
          <a:ext cx="371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600075</xdr:colOff>
      <xdr:row>10</xdr:row>
      <xdr:rowOff>95250</xdr:rowOff>
    </xdr:from>
    <xdr:to>
      <xdr:col>5</xdr:col>
      <xdr:colOff>276225</xdr:colOff>
      <xdr:row>10</xdr:row>
      <xdr:rowOff>95250</xdr:rowOff>
    </xdr:to>
    <xdr:cxnSp macro="">
      <xdr:nvCxnSpPr>
        <xdr:cNvPr id="90" name="直接连接符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CxnSpPr/>
      </xdr:nvCxnSpPr>
      <xdr:spPr>
        <a:xfrm>
          <a:off x="6448425" y="1809750"/>
          <a:ext cx="361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638175</xdr:colOff>
      <xdr:row>10</xdr:row>
      <xdr:rowOff>95250</xdr:rowOff>
    </xdr:from>
    <xdr:to>
      <xdr:col>12</xdr:col>
      <xdr:colOff>95250</xdr:colOff>
      <xdr:row>10</xdr:row>
      <xdr:rowOff>95252</xdr:rowOff>
    </xdr:to>
    <xdr:cxnSp macro="">
      <xdr:nvCxnSpPr>
        <xdr:cNvPr id="92" name="直接连接符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CxnSpPr/>
      </xdr:nvCxnSpPr>
      <xdr:spPr>
        <a:xfrm flipV="1">
          <a:off x="7172325" y="1809750"/>
          <a:ext cx="4257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390525</xdr:colOff>
      <xdr:row>16</xdr:row>
      <xdr:rowOff>47625</xdr:rowOff>
    </xdr:from>
    <xdr:to>
      <xdr:col>13</xdr:col>
      <xdr:colOff>457200</xdr:colOff>
      <xdr:row>24</xdr:row>
      <xdr:rowOff>0</xdr:rowOff>
    </xdr:to>
    <xdr:pic>
      <xdr:nvPicPr>
        <xdr:cNvPr id="3085" name="Picture 1">
          <a:extLst>
            <a:ext uri="{FF2B5EF4-FFF2-40B4-BE49-F238E27FC236}">
              <a16:creationId xmlns:a16="http://schemas.microsoft.com/office/drawing/2014/main" id="{00000000-0008-0000-0500-00000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 flipH="1">
          <a:off x="11725275" y="2790825"/>
          <a:ext cx="7524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95250</xdr:colOff>
      <xdr:row>10</xdr:row>
      <xdr:rowOff>104775</xdr:rowOff>
    </xdr:from>
    <xdr:to>
      <xdr:col>12</xdr:col>
      <xdr:colOff>95250</xdr:colOff>
      <xdr:row>17</xdr:row>
      <xdr:rowOff>123825</xdr:rowOff>
    </xdr:to>
    <xdr:cxnSp macro="">
      <xdr:nvCxnSpPr>
        <xdr:cNvPr id="99" name="直接连接符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CxnSpPr/>
      </xdr:nvCxnSpPr>
      <xdr:spPr>
        <a:xfrm>
          <a:off x="11430000" y="1819275"/>
          <a:ext cx="0" cy="1219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17</xdr:row>
      <xdr:rowOff>123825</xdr:rowOff>
    </xdr:from>
    <xdr:to>
      <xdr:col>12</xdr:col>
      <xdr:colOff>381000</xdr:colOff>
      <xdr:row>17</xdr:row>
      <xdr:rowOff>123825</xdr:rowOff>
    </xdr:to>
    <xdr:cxnSp macro="">
      <xdr:nvCxnSpPr>
        <xdr:cNvPr id="101" name="直接连接符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CxnSpPr/>
      </xdr:nvCxnSpPr>
      <xdr:spPr>
        <a:xfrm>
          <a:off x="11439525" y="3038475"/>
          <a:ext cx="276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33</xdr:row>
      <xdr:rowOff>38102</xdr:rowOff>
    </xdr:from>
    <xdr:to>
      <xdr:col>13</xdr:col>
      <xdr:colOff>95251</xdr:colOff>
      <xdr:row>33</xdr:row>
      <xdr:rowOff>57150</xdr:rowOff>
    </xdr:to>
    <xdr:cxnSp macro="">
      <xdr:nvCxnSpPr>
        <xdr:cNvPr id="109" name="直接连接符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CxnSpPr/>
      </xdr:nvCxnSpPr>
      <xdr:spPr>
        <a:xfrm flipH="1">
          <a:off x="8953500" y="5695950"/>
          <a:ext cx="3162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371475</xdr:colOff>
      <xdr:row>11</xdr:row>
      <xdr:rowOff>104775</xdr:rowOff>
    </xdr:from>
    <xdr:to>
      <xdr:col>9</xdr:col>
      <xdr:colOff>247650</xdr:colOff>
      <xdr:row>14</xdr:row>
      <xdr:rowOff>47625</xdr:rowOff>
    </xdr:to>
    <xdr:pic>
      <xdr:nvPicPr>
        <xdr:cNvPr id="3089" name="Picture 3">
          <a:extLst>
            <a:ext uri="{FF2B5EF4-FFF2-40B4-BE49-F238E27FC236}">
              <a16:creationId xmlns:a16="http://schemas.microsoft.com/office/drawing/2014/main" id="{00000000-0008-0000-05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8963025" y="1990725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457200</xdr:colOff>
      <xdr:row>14</xdr:row>
      <xdr:rowOff>19050</xdr:rowOff>
    </xdr:from>
    <xdr:to>
      <xdr:col>6</xdr:col>
      <xdr:colOff>171450</xdr:colOff>
      <xdr:row>17</xdr:row>
      <xdr:rowOff>47625</xdr:rowOff>
    </xdr:to>
    <xdr:sp macro="" textlink="">
      <xdr:nvSpPr>
        <xdr:cNvPr id="118" name="矩形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/>
      </xdr:nvSpPr>
      <xdr:spPr>
        <a:xfrm>
          <a:off x="6991350" y="2419350"/>
          <a:ext cx="400050" cy="542925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zh-CN" altLang="en-US"/>
        </a:p>
      </xdr:txBody>
    </xdr:sp>
    <xdr:clientData/>
  </xdr:twoCellAnchor>
  <xdr:twoCellAnchor>
    <xdr:from>
      <xdr:col>5</xdr:col>
      <xdr:colOff>657225</xdr:colOff>
      <xdr:row>13</xdr:row>
      <xdr:rowOff>47625</xdr:rowOff>
    </xdr:from>
    <xdr:to>
      <xdr:col>8</xdr:col>
      <xdr:colOff>371476</xdr:colOff>
      <xdr:row>13</xdr:row>
      <xdr:rowOff>47625</xdr:rowOff>
    </xdr:to>
    <xdr:cxnSp macro="">
      <xdr:nvCxnSpPr>
        <xdr:cNvPr id="120" name="直接箭头连接符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CxnSpPr/>
      </xdr:nvCxnSpPr>
      <xdr:spPr>
        <a:xfrm flipH="1">
          <a:off x="7191375" y="2276475"/>
          <a:ext cx="17716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657225</xdr:colOff>
      <xdr:row>13</xdr:row>
      <xdr:rowOff>47625</xdr:rowOff>
    </xdr:from>
    <xdr:to>
      <xdr:col>5</xdr:col>
      <xdr:colOff>657225</xdr:colOff>
      <xdr:row>14</xdr:row>
      <xdr:rowOff>19050</xdr:rowOff>
    </xdr:to>
    <xdr:cxnSp macro="">
      <xdr:nvCxnSpPr>
        <xdr:cNvPr id="123" name="直接连接符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CxnSpPr>
          <a:endCxn id="118" idx="0"/>
        </xdr:cNvCxnSpPr>
      </xdr:nvCxnSpPr>
      <xdr:spPr>
        <a:xfrm>
          <a:off x="7191375" y="2276475"/>
          <a:ext cx="0" cy="142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352425</xdr:colOff>
      <xdr:row>19</xdr:row>
      <xdr:rowOff>133350</xdr:rowOff>
    </xdr:from>
    <xdr:to>
      <xdr:col>12</xdr:col>
      <xdr:colOff>66675</xdr:colOff>
      <xdr:row>22</xdr:row>
      <xdr:rowOff>161925</xdr:rowOff>
    </xdr:to>
    <xdr:sp macro="" textlink="">
      <xdr:nvSpPr>
        <xdr:cNvPr id="126" name="矩形 125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/>
      </xdr:nvSpPr>
      <xdr:spPr>
        <a:xfrm>
          <a:off x="11001375" y="3390900"/>
          <a:ext cx="400050" cy="542925"/>
        </a:xfrm>
        <a:prstGeom prst="rect">
          <a:avLst/>
        </a:prstGeom>
        <a:solidFill>
          <a:sysClr val="window" lastClr="FFFFFF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zh-CN" altLang="en-US"/>
        </a:p>
      </xdr:txBody>
    </xdr:sp>
    <xdr:clientData/>
  </xdr:twoCellAnchor>
  <xdr:twoCellAnchor>
    <xdr:from>
      <xdr:col>5</xdr:col>
      <xdr:colOff>657225</xdr:colOff>
      <xdr:row>17</xdr:row>
      <xdr:rowOff>47625</xdr:rowOff>
    </xdr:from>
    <xdr:to>
      <xdr:col>5</xdr:col>
      <xdr:colOff>657225</xdr:colOff>
      <xdr:row>18</xdr:row>
      <xdr:rowOff>95250</xdr:rowOff>
    </xdr:to>
    <xdr:cxnSp macro="">
      <xdr:nvCxnSpPr>
        <xdr:cNvPr id="128" name="直接连接符 127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CxnSpPr>
          <a:stCxn id="118" idx="2"/>
        </xdr:cNvCxnSpPr>
      </xdr:nvCxnSpPr>
      <xdr:spPr>
        <a:xfrm>
          <a:off x="7191375" y="29622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657225</xdr:colOff>
      <xdr:row>18</xdr:row>
      <xdr:rowOff>114300</xdr:rowOff>
    </xdr:from>
    <xdr:to>
      <xdr:col>10</xdr:col>
      <xdr:colOff>76200</xdr:colOff>
      <xdr:row>18</xdr:row>
      <xdr:rowOff>114302</xdr:rowOff>
    </xdr:to>
    <xdr:cxnSp macro="">
      <xdr:nvCxnSpPr>
        <xdr:cNvPr id="130" name="直接连接符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CxnSpPr/>
      </xdr:nvCxnSpPr>
      <xdr:spPr>
        <a:xfrm flipV="1">
          <a:off x="7191375" y="320040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18</xdr:row>
      <xdr:rowOff>114300</xdr:rowOff>
    </xdr:from>
    <xdr:to>
      <xdr:col>10</xdr:col>
      <xdr:colOff>76200</xdr:colOff>
      <xdr:row>24</xdr:row>
      <xdr:rowOff>133350</xdr:rowOff>
    </xdr:to>
    <xdr:cxnSp macro="">
      <xdr:nvCxnSpPr>
        <xdr:cNvPr id="134" name="直接连接符 133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CxnSpPr/>
      </xdr:nvCxnSpPr>
      <xdr:spPr>
        <a:xfrm>
          <a:off x="10039350" y="3200400"/>
          <a:ext cx="0" cy="1047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24</xdr:row>
      <xdr:rowOff>142875</xdr:rowOff>
    </xdr:from>
    <xdr:to>
      <xdr:col>11</xdr:col>
      <xdr:colOff>561975</xdr:colOff>
      <xdr:row>24</xdr:row>
      <xdr:rowOff>142876</xdr:rowOff>
    </xdr:to>
    <xdr:cxnSp macro="">
      <xdr:nvCxnSpPr>
        <xdr:cNvPr id="136" name="直接连接符 135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CxnSpPr/>
      </xdr:nvCxnSpPr>
      <xdr:spPr>
        <a:xfrm>
          <a:off x="10039350" y="4257675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22</xdr:row>
      <xdr:rowOff>161925</xdr:rowOff>
    </xdr:from>
    <xdr:to>
      <xdr:col>11</xdr:col>
      <xdr:colOff>561975</xdr:colOff>
      <xdr:row>24</xdr:row>
      <xdr:rowOff>133350</xdr:rowOff>
    </xdr:to>
    <xdr:cxnSp macro="">
      <xdr:nvCxnSpPr>
        <xdr:cNvPr id="138" name="直接连接符 137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CxnSpPr>
          <a:endCxn id="126" idx="2"/>
        </xdr:cNvCxnSpPr>
      </xdr:nvCxnSpPr>
      <xdr:spPr>
        <a:xfrm flipH="1" flipV="1">
          <a:off x="11201400" y="3933825"/>
          <a:ext cx="95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13</xdr:row>
      <xdr:rowOff>38100</xdr:rowOff>
    </xdr:from>
    <xdr:to>
      <xdr:col>11</xdr:col>
      <xdr:colOff>542925</xdr:colOff>
      <xdr:row>13</xdr:row>
      <xdr:rowOff>38100</xdr:rowOff>
    </xdr:to>
    <xdr:cxnSp macro="">
      <xdr:nvCxnSpPr>
        <xdr:cNvPr id="142" name="直接连接符 141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CxnSpPr/>
      </xdr:nvCxnSpPr>
      <xdr:spPr>
        <a:xfrm>
          <a:off x="9525000" y="2266950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542925</xdr:colOff>
      <xdr:row>13</xdr:row>
      <xdr:rowOff>47625</xdr:rowOff>
    </xdr:from>
    <xdr:to>
      <xdr:col>11</xdr:col>
      <xdr:colOff>552450</xdr:colOff>
      <xdr:row>19</xdr:row>
      <xdr:rowOff>133350</xdr:rowOff>
    </xdr:to>
    <xdr:cxnSp macro="">
      <xdr:nvCxnSpPr>
        <xdr:cNvPr id="146" name="直接箭头连接符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CxnSpPr>
          <a:stCxn id="126" idx="0"/>
        </xdr:cNvCxnSpPr>
      </xdr:nvCxnSpPr>
      <xdr:spPr>
        <a:xfrm flipH="1" flipV="1">
          <a:off x="11191875" y="2276475"/>
          <a:ext cx="9525" cy="11144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27</xdr:row>
      <xdr:rowOff>9525</xdr:rowOff>
    </xdr:from>
    <xdr:to>
      <xdr:col>6</xdr:col>
      <xdr:colOff>47625</xdr:colOff>
      <xdr:row>31</xdr:row>
      <xdr:rowOff>104775</xdr:rowOff>
    </xdr:to>
    <xdr:cxnSp macro="">
      <xdr:nvCxnSpPr>
        <xdr:cNvPr id="185" name="直接连接符 184">
          <a:extLst>
            <a:ext uri="{FF2B5EF4-FFF2-40B4-BE49-F238E27FC236}">
              <a16:creationId xmlns:a16="http://schemas.microsoft.com/office/drawing/2014/main" id="{00000000-0008-0000-0500-0000B9000000}"/>
            </a:ext>
          </a:extLst>
        </xdr:cNvPr>
        <xdr:cNvCxnSpPr/>
      </xdr:nvCxnSpPr>
      <xdr:spPr>
        <a:xfrm>
          <a:off x="7267575" y="4638675"/>
          <a:ext cx="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29</xdr:row>
      <xdr:rowOff>104775</xdr:rowOff>
    </xdr:from>
    <xdr:to>
      <xdr:col>8</xdr:col>
      <xdr:colOff>361950</xdr:colOff>
      <xdr:row>33</xdr:row>
      <xdr:rowOff>57150</xdr:rowOff>
    </xdr:to>
    <xdr:cxnSp macro="">
      <xdr:nvCxnSpPr>
        <xdr:cNvPr id="188" name="直接连接符 187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CxnSpPr/>
      </xdr:nvCxnSpPr>
      <xdr:spPr>
        <a:xfrm>
          <a:off x="8953500" y="5076825"/>
          <a:ext cx="0" cy="638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85725</xdr:colOff>
      <xdr:row>23</xdr:row>
      <xdr:rowOff>152400</xdr:rowOff>
    </xdr:from>
    <xdr:to>
      <xdr:col>13</xdr:col>
      <xdr:colOff>85725</xdr:colOff>
      <xdr:row>33</xdr:row>
      <xdr:rowOff>47625</xdr:rowOff>
    </xdr:to>
    <xdr:cxnSp macro="">
      <xdr:nvCxnSpPr>
        <xdr:cNvPr id="190" name="直接连接符 189">
          <a:extLst>
            <a:ext uri="{FF2B5EF4-FFF2-40B4-BE49-F238E27FC236}">
              <a16:creationId xmlns:a16="http://schemas.microsoft.com/office/drawing/2014/main" id="{00000000-0008-0000-0500-0000BE000000}"/>
            </a:ext>
          </a:extLst>
        </xdr:cNvPr>
        <xdr:cNvCxnSpPr/>
      </xdr:nvCxnSpPr>
      <xdr:spPr>
        <a:xfrm>
          <a:off x="12106275" y="4095750"/>
          <a:ext cx="0" cy="1609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17</xdr:row>
      <xdr:rowOff>95250</xdr:rowOff>
    </xdr:from>
    <xdr:to>
      <xdr:col>14</xdr:col>
      <xdr:colOff>542925</xdr:colOff>
      <xdr:row>24</xdr:row>
      <xdr:rowOff>38100</xdr:rowOff>
    </xdr:to>
    <xdr:grpSp>
      <xdr:nvGrpSpPr>
        <xdr:cNvPr id="3104" name="组合 78">
          <a:extLst>
            <a:ext uri="{FF2B5EF4-FFF2-40B4-BE49-F238E27FC236}">
              <a16:creationId xmlns:a16="http://schemas.microsoft.com/office/drawing/2014/main" id="{00000000-0008-0000-0500-0000200C0000}"/>
            </a:ext>
          </a:extLst>
        </xdr:cNvPr>
        <xdr:cNvGrpSpPr/>
      </xdr:nvGrpSpPr>
      <xdr:grpSpPr>
        <a:xfrm>
          <a:off x="11532870" y="3204210"/>
          <a:ext cx="447675" cy="1223010"/>
          <a:chOff x="13068300" y="2971800"/>
          <a:chExt cx="444914" cy="1143000"/>
        </a:xfrm>
      </xdr:grpSpPr>
      <xdr:sp macro="" textlink="">
        <xdr:nvSpPr>
          <xdr:cNvPr id="77" name="任意多边形 76">
            <a:extLst>
              <a:ext uri="{FF2B5EF4-FFF2-40B4-BE49-F238E27FC236}">
                <a16:creationId xmlns:a16="http://schemas.microsoft.com/office/drawing/2014/main" id="{00000000-0008-0000-0500-00004D000000}"/>
              </a:ext>
            </a:extLst>
          </xdr:cNvPr>
          <xdr:cNvSpPr/>
        </xdr:nvSpPr>
        <xdr:spPr>
          <a:xfrm>
            <a:off x="13115631" y="2971800"/>
            <a:ext cx="397583" cy="1133475"/>
          </a:xfrm>
          <a:custGeom>
            <a:avLst/>
            <a:gdLst>
              <a:gd name="connsiteX0" fmla="*/ 266564 w 397153"/>
              <a:gd name="connsiteY0" fmla="*/ 0 h 1137211"/>
              <a:gd name="connsiteX1" fmla="*/ 218939 w 397153"/>
              <a:gd name="connsiteY1" fmla="*/ 19050 h 1137211"/>
              <a:gd name="connsiteX2" fmla="*/ 76064 w 397153"/>
              <a:gd name="connsiteY2" fmla="*/ 114300 h 1137211"/>
              <a:gd name="connsiteX3" fmla="*/ 28439 w 397153"/>
              <a:gd name="connsiteY3" fmla="*/ 161925 h 1137211"/>
              <a:gd name="connsiteX4" fmla="*/ 57014 w 397153"/>
              <a:gd name="connsiteY4" fmla="*/ 200025 h 1137211"/>
              <a:gd name="connsiteX5" fmla="*/ 123689 w 397153"/>
              <a:gd name="connsiteY5" fmla="*/ 257175 h 1137211"/>
              <a:gd name="connsiteX6" fmla="*/ 199889 w 397153"/>
              <a:gd name="connsiteY6" fmla="*/ 266700 h 1137211"/>
              <a:gd name="connsiteX7" fmla="*/ 247514 w 397153"/>
              <a:gd name="connsiteY7" fmla="*/ 276225 h 1137211"/>
              <a:gd name="connsiteX8" fmla="*/ 285614 w 397153"/>
              <a:gd name="connsiteY8" fmla="*/ 295275 h 1137211"/>
              <a:gd name="connsiteX9" fmla="*/ 361814 w 397153"/>
              <a:gd name="connsiteY9" fmla="*/ 323850 h 1137211"/>
              <a:gd name="connsiteX10" fmla="*/ 276089 w 397153"/>
              <a:gd name="connsiteY10" fmla="*/ 342900 h 1137211"/>
              <a:gd name="connsiteX11" fmla="*/ 228464 w 397153"/>
              <a:gd name="connsiteY11" fmla="*/ 352425 h 1137211"/>
              <a:gd name="connsiteX12" fmla="*/ 114164 w 397153"/>
              <a:gd name="connsiteY12" fmla="*/ 381000 h 1137211"/>
              <a:gd name="connsiteX13" fmla="*/ 85589 w 397153"/>
              <a:gd name="connsiteY13" fmla="*/ 400050 h 1137211"/>
              <a:gd name="connsiteX14" fmla="*/ 104639 w 397153"/>
              <a:gd name="connsiteY14" fmla="*/ 428625 h 1137211"/>
              <a:gd name="connsiteX15" fmla="*/ 142739 w 397153"/>
              <a:gd name="connsiteY15" fmla="*/ 447675 h 1137211"/>
              <a:gd name="connsiteX16" fmla="*/ 209414 w 397153"/>
              <a:gd name="connsiteY16" fmla="*/ 495300 h 1137211"/>
              <a:gd name="connsiteX17" fmla="*/ 237989 w 397153"/>
              <a:gd name="connsiteY17" fmla="*/ 504825 h 1137211"/>
              <a:gd name="connsiteX18" fmla="*/ 266564 w 397153"/>
              <a:gd name="connsiteY18" fmla="*/ 523875 h 1137211"/>
              <a:gd name="connsiteX19" fmla="*/ 285614 w 397153"/>
              <a:gd name="connsiteY19" fmla="*/ 552450 h 1137211"/>
              <a:gd name="connsiteX20" fmla="*/ 314189 w 397153"/>
              <a:gd name="connsiteY20" fmla="*/ 561975 h 1137211"/>
              <a:gd name="connsiteX21" fmla="*/ 218939 w 397153"/>
              <a:gd name="connsiteY21" fmla="*/ 581025 h 1137211"/>
              <a:gd name="connsiteX22" fmla="*/ 133214 w 397153"/>
              <a:gd name="connsiteY22" fmla="*/ 600075 h 1137211"/>
              <a:gd name="connsiteX23" fmla="*/ 152264 w 397153"/>
              <a:gd name="connsiteY23" fmla="*/ 628650 h 1137211"/>
              <a:gd name="connsiteX24" fmla="*/ 247514 w 397153"/>
              <a:gd name="connsiteY24" fmla="*/ 695325 h 1137211"/>
              <a:gd name="connsiteX25" fmla="*/ 304664 w 397153"/>
              <a:gd name="connsiteY25" fmla="*/ 742950 h 1137211"/>
              <a:gd name="connsiteX26" fmla="*/ 371339 w 397153"/>
              <a:gd name="connsiteY26" fmla="*/ 790575 h 1137211"/>
              <a:gd name="connsiteX27" fmla="*/ 342764 w 397153"/>
              <a:gd name="connsiteY27" fmla="*/ 800100 h 1137211"/>
              <a:gd name="connsiteX28" fmla="*/ 114164 w 397153"/>
              <a:gd name="connsiteY28" fmla="*/ 819150 h 1137211"/>
              <a:gd name="connsiteX29" fmla="*/ 218939 w 397153"/>
              <a:gd name="connsiteY29" fmla="*/ 923925 h 1137211"/>
              <a:gd name="connsiteX30" fmla="*/ 257039 w 397153"/>
              <a:gd name="connsiteY30" fmla="*/ 952500 h 1137211"/>
              <a:gd name="connsiteX31" fmla="*/ 285614 w 397153"/>
              <a:gd name="connsiteY31" fmla="*/ 981075 h 1137211"/>
              <a:gd name="connsiteX32" fmla="*/ 257039 w 397153"/>
              <a:gd name="connsiteY32" fmla="*/ 990600 h 1137211"/>
              <a:gd name="connsiteX33" fmla="*/ 28439 w 397153"/>
              <a:gd name="connsiteY33" fmla="*/ 1000125 h 1137211"/>
              <a:gd name="connsiteX34" fmla="*/ 95114 w 397153"/>
              <a:gd name="connsiteY34" fmla="*/ 1066800 h 1137211"/>
              <a:gd name="connsiteX35" fmla="*/ 123689 w 397153"/>
              <a:gd name="connsiteY35" fmla="*/ 1095375 h 1137211"/>
              <a:gd name="connsiteX36" fmla="*/ 161789 w 397153"/>
              <a:gd name="connsiteY36" fmla="*/ 1114425 h 1137211"/>
              <a:gd name="connsiteX37" fmla="*/ 314189 w 397153"/>
              <a:gd name="connsiteY37" fmla="*/ 1133475 h 11372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</a:cxnLst>
            <a:rect l="l" t="t" r="r" b="b"/>
            <a:pathLst>
              <a:path w="397153" h="1137211">
                <a:moveTo>
                  <a:pt x="266564" y="0"/>
                </a:moveTo>
                <a:cubicBezTo>
                  <a:pt x="250689" y="6350"/>
                  <a:pt x="233294" y="9762"/>
                  <a:pt x="218939" y="19050"/>
                </a:cubicBezTo>
                <a:cubicBezTo>
                  <a:pt x="56467" y="124179"/>
                  <a:pt x="158282" y="86894"/>
                  <a:pt x="76064" y="114300"/>
                </a:cubicBezTo>
                <a:cubicBezTo>
                  <a:pt x="66125" y="120926"/>
                  <a:pt x="25678" y="142599"/>
                  <a:pt x="28439" y="161925"/>
                </a:cubicBezTo>
                <a:cubicBezTo>
                  <a:pt x="30684" y="177640"/>
                  <a:pt x="46560" y="188078"/>
                  <a:pt x="57014" y="200025"/>
                </a:cubicBezTo>
                <a:cubicBezTo>
                  <a:pt x="64712" y="208823"/>
                  <a:pt x="104707" y="251998"/>
                  <a:pt x="123689" y="257175"/>
                </a:cubicBezTo>
                <a:cubicBezTo>
                  <a:pt x="148385" y="263910"/>
                  <a:pt x="174589" y="262808"/>
                  <a:pt x="199889" y="266700"/>
                </a:cubicBezTo>
                <a:cubicBezTo>
                  <a:pt x="215890" y="269162"/>
                  <a:pt x="231639" y="273050"/>
                  <a:pt x="247514" y="276225"/>
                </a:cubicBezTo>
                <a:cubicBezTo>
                  <a:pt x="260214" y="282575"/>
                  <a:pt x="272639" y="289508"/>
                  <a:pt x="285614" y="295275"/>
                </a:cubicBezTo>
                <a:cubicBezTo>
                  <a:pt x="319782" y="310461"/>
                  <a:pt x="330395" y="313377"/>
                  <a:pt x="361814" y="323850"/>
                </a:cubicBezTo>
                <a:cubicBezTo>
                  <a:pt x="218175" y="352578"/>
                  <a:pt x="397153" y="315997"/>
                  <a:pt x="276089" y="342900"/>
                </a:cubicBezTo>
                <a:cubicBezTo>
                  <a:pt x="260285" y="346412"/>
                  <a:pt x="244170" y="348498"/>
                  <a:pt x="228464" y="352425"/>
                </a:cubicBezTo>
                <a:cubicBezTo>
                  <a:pt x="87479" y="387671"/>
                  <a:pt x="225599" y="358713"/>
                  <a:pt x="114164" y="381000"/>
                </a:cubicBezTo>
                <a:cubicBezTo>
                  <a:pt x="104639" y="387350"/>
                  <a:pt x="87834" y="388825"/>
                  <a:pt x="85589" y="400050"/>
                </a:cubicBezTo>
                <a:cubicBezTo>
                  <a:pt x="83344" y="411275"/>
                  <a:pt x="95845" y="421296"/>
                  <a:pt x="104639" y="428625"/>
                </a:cubicBezTo>
                <a:cubicBezTo>
                  <a:pt x="115547" y="437715"/>
                  <a:pt x="130698" y="440150"/>
                  <a:pt x="142739" y="447675"/>
                </a:cubicBezTo>
                <a:cubicBezTo>
                  <a:pt x="159997" y="458461"/>
                  <a:pt x="189264" y="485225"/>
                  <a:pt x="209414" y="495300"/>
                </a:cubicBezTo>
                <a:cubicBezTo>
                  <a:pt x="218394" y="499790"/>
                  <a:pt x="228464" y="501650"/>
                  <a:pt x="237989" y="504825"/>
                </a:cubicBezTo>
                <a:cubicBezTo>
                  <a:pt x="247514" y="511175"/>
                  <a:pt x="258469" y="515780"/>
                  <a:pt x="266564" y="523875"/>
                </a:cubicBezTo>
                <a:cubicBezTo>
                  <a:pt x="274659" y="531970"/>
                  <a:pt x="276675" y="545299"/>
                  <a:pt x="285614" y="552450"/>
                </a:cubicBezTo>
                <a:cubicBezTo>
                  <a:pt x="293454" y="558722"/>
                  <a:pt x="304664" y="558800"/>
                  <a:pt x="314189" y="561975"/>
                </a:cubicBezTo>
                <a:cubicBezTo>
                  <a:pt x="253827" y="582096"/>
                  <a:pt x="319007" y="562262"/>
                  <a:pt x="218939" y="581025"/>
                </a:cubicBezTo>
                <a:cubicBezTo>
                  <a:pt x="190168" y="586420"/>
                  <a:pt x="161789" y="593725"/>
                  <a:pt x="133214" y="600075"/>
                </a:cubicBezTo>
                <a:cubicBezTo>
                  <a:pt x="139564" y="609600"/>
                  <a:pt x="144169" y="620555"/>
                  <a:pt x="152264" y="628650"/>
                </a:cubicBezTo>
                <a:cubicBezTo>
                  <a:pt x="202158" y="678544"/>
                  <a:pt x="193554" y="656081"/>
                  <a:pt x="247514" y="695325"/>
                </a:cubicBezTo>
                <a:cubicBezTo>
                  <a:pt x="267569" y="709910"/>
                  <a:pt x="284349" y="728730"/>
                  <a:pt x="304664" y="742950"/>
                </a:cubicBezTo>
                <a:cubicBezTo>
                  <a:pt x="388244" y="801456"/>
                  <a:pt x="301007" y="720243"/>
                  <a:pt x="371339" y="790575"/>
                </a:cubicBezTo>
                <a:cubicBezTo>
                  <a:pt x="361814" y="793750"/>
                  <a:pt x="352504" y="797665"/>
                  <a:pt x="342764" y="800100"/>
                </a:cubicBezTo>
                <a:cubicBezTo>
                  <a:pt x="262975" y="820047"/>
                  <a:pt x="210293" y="814091"/>
                  <a:pt x="114164" y="819150"/>
                </a:cubicBezTo>
                <a:lnTo>
                  <a:pt x="218939" y="923925"/>
                </a:lnTo>
                <a:cubicBezTo>
                  <a:pt x="230164" y="935150"/>
                  <a:pt x="244986" y="942169"/>
                  <a:pt x="257039" y="952500"/>
                </a:cubicBezTo>
                <a:cubicBezTo>
                  <a:pt x="267266" y="961266"/>
                  <a:pt x="276089" y="971550"/>
                  <a:pt x="285614" y="981075"/>
                </a:cubicBezTo>
                <a:cubicBezTo>
                  <a:pt x="276089" y="984250"/>
                  <a:pt x="267052" y="989858"/>
                  <a:pt x="257039" y="990600"/>
                </a:cubicBezTo>
                <a:cubicBezTo>
                  <a:pt x="180981" y="996234"/>
                  <a:pt x="97446" y="967651"/>
                  <a:pt x="28439" y="1000125"/>
                </a:cubicBezTo>
                <a:cubicBezTo>
                  <a:pt x="0" y="1013508"/>
                  <a:pt x="72889" y="1044575"/>
                  <a:pt x="95114" y="1066800"/>
                </a:cubicBezTo>
                <a:lnTo>
                  <a:pt x="123689" y="1095375"/>
                </a:lnTo>
                <a:cubicBezTo>
                  <a:pt x="133729" y="1105415"/>
                  <a:pt x="148136" y="1110524"/>
                  <a:pt x="161789" y="1114425"/>
                </a:cubicBezTo>
                <a:cubicBezTo>
                  <a:pt x="241540" y="1137211"/>
                  <a:pt x="244769" y="1133475"/>
                  <a:pt x="314189" y="1133475"/>
                </a:cubicBezTo>
              </a:path>
            </a:pathLst>
          </a:cu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  <xdr:sp macro="" textlink="">
        <xdr:nvSpPr>
          <xdr:cNvPr id="78" name="矩形 77">
            <a:extLst>
              <a:ext uri="{FF2B5EF4-FFF2-40B4-BE49-F238E27FC236}">
                <a16:creationId xmlns:a16="http://schemas.microsoft.com/office/drawing/2014/main" id="{00000000-0008-0000-0500-00004E000000}"/>
              </a:ext>
            </a:extLst>
          </xdr:cNvPr>
          <xdr:cNvSpPr/>
        </xdr:nvSpPr>
        <xdr:spPr>
          <a:xfrm>
            <a:off x="13068300" y="2971800"/>
            <a:ext cx="425981" cy="1143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zh-CN" altLang="en-US"/>
          </a:p>
        </xdr:txBody>
      </xdr:sp>
    </xdr:grpSp>
    <xdr:clientData/>
  </xdr:twoCellAnchor>
  <xdr:twoCellAnchor>
    <xdr:from>
      <xdr:col>14</xdr:col>
      <xdr:colOff>323850</xdr:colOff>
      <xdr:row>28</xdr:row>
      <xdr:rowOff>142875</xdr:rowOff>
    </xdr:from>
    <xdr:to>
      <xdr:col>18</xdr:col>
      <xdr:colOff>476250</xdr:colOff>
      <xdr:row>28</xdr:row>
      <xdr:rowOff>142876</xdr:rowOff>
    </xdr:to>
    <xdr:cxnSp macro="">
      <xdr:nvCxnSpPr>
        <xdr:cNvPr id="91" name="直接连接符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CxnSpPr/>
      </xdr:nvCxnSpPr>
      <xdr:spPr>
        <a:xfrm flipV="1">
          <a:off x="13030200" y="4943475"/>
          <a:ext cx="2895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13</xdr:row>
      <xdr:rowOff>9525</xdr:rowOff>
    </xdr:from>
    <xdr:to>
      <xdr:col>18</xdr:col>
      <xdr:colOff>447675</xdr:colOff>
      <xdr:row>13</xdr:row>
      <xdr:rowOff>9526</xdr:rowOff>
    </xdr:to>
    <xdr:cxnSp macro="">
      <xdr:nvCxnSpPr>
        <xdr:cNvPr id="98" name="直接连接符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CxnSpPr/>
      </xdr:nvCxnSpPr>
      <xdr:spPr>
        <a:xfrm flipV="1">
          <a:off x="13001625" y="2238375"/>
          <a:ext cx="2895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13</xdr:row>
      <xdr:rowOff>9525</xdr:rowOff>
    </xdr:from>
    <xdr:to>
      <xdr:col>14</xdr:col>
      <xdr:colOff>295275</xdr:colOff>
      <xdr:row>17</xdr:row>
      <xdr:rowOff>104775</xdr:rowOff>
    </xdr:to>
    <xdr:cxnSp macro="">
      <xdr:nvCxnSpPr>
        <xdr:cNvPr id="100" name="直接连接符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CxnSpPr/>
      </xdr:nvCxnSpPr>
      <xdr:spPr>
        <a:xfrm>
          <a:off x="13001625" y="2238375"/>
          <a:ext cx="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24</xdr:row>
      <xdr:rowOff>47625</xdr:rowOff>
    </xdr:from>
    <xdr:to>
      <xdr:col>14</xdr:col>
      <xdr:colOff>323850</xdr:colOff>
      <xdr:row>28</xdr:row>
      <xdr:rowOff>142875</xdr:rowOff>
    </xdr:to>
    <xdr:cxnSp macro="">
      <xdr:nvCxnSpPr>
        <xdr:cNvPr id="102" name="直接连接符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CxnSpPr/>
      </xdr:nvCxnSpPr>
      <xdr:spPr>
        <a:xfrm>
          <a:off x="13030200" y="4162425"/>
          <a:ext cx="0" cy="781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showGridLines="0" workbookViewId="0">
      <selection activeCell="D19" sqref="D19"/>
    </sheetView>
  </sheetViews>
  <sheetFormatPr defaultColWidth="9" defaultRowHeight="14.4" x14ac:dyDescent="0.25"/>
  <cols>
    <col min="1" max="1" width="4.21875" customWidth="1"/>
    <col min="3" max="3" width="21.21875" customWidth="1"/>
    <col min="4" max="4" width="11.33203125" customWidth="1"/>
    <col min="6" max="6" width="32.6640625" customWidth="1"/>
  </cols>
  <sheetData>
    <row r="1" spans="2:6" ht="15.6" x14ac:dyDescent="0.25">
      <c r="B1" s="136"/>
      <c r="C1" s="136"/>
      <c r="D1" s="136"/>
      <c r="E1" s="151"/>
      <c r="F1" s="151"/>
    </row>
    <row r="2" spans="2:6" x14ac:dyDescent="0.25">
      <c r="B2" s="137"/>
      <c r="C2" s="138" t="s">
        <v>0</v>
      </c>
      <c r="D2" s="138" t="s">
        <v>1</v>
      </c>
      <c r="E2" s="152" t="s">
        <v>2</v>
      </c>
      <c r="F2" s="153"/>
    </row>
    <row r="3" spans="2:6" x14ac:dyDescent="0.25">
      <c r="B3" s="162" t="s">
        <v>3</v>
      </c>
      <c r="C3" s="139" t="s">
        <v>4</v>
      </c>
      <c r="D3" s="140" t="s">
        <v>5</v>
      </c>
      <c r="E3" s="154" t="s">
        <v>6</v>
      </c>
      <c r="F3" s="155"/>
    </row>
    <row r="4" spans="2:6" x14ac:dyDescent="0.25">
      <c r="B4" s="163"/>
      <c r="C4" s="142" t="s">
        <v>7</v>
      </c>
      <c r="D4" s="143" t="s">
        <v>8</v>
      </c>
      <c r="E4" s="154" t="s">
        <v>6</v>
      </c>
      <c r="F4" s="155"/>
    </row>
    <row r="5" spans="2:6" x14ac:dyDescent="0.25">
      <c r="B5" s="162" t="s">
        <v>9</v>
      </c>
      <c r="C5" s="144" t="s">
        <v>10</v>
      </c>
      <c r="D5" s="145" t="s">
        <v>11</v>
      </c>
      <c r="E5" s="156" t="s">
        <v>12</v>
      </c>
      <c r="F5" s="157"/>
    </row>
    <row r="6" spans="2:6" x14ac:dyDescent="0.25">
      <c r="B6" s="164"/>
      <c r="C6" s="140" t="s">
        <v>13</v>
      </c>
      <c r="D6" s="146" t="s">
        <v>11</v>
      </c>
      <c r="E6" s="156" t="s">
        <v>14</v>
      </c>
      <c r="F6" s="157"/>
    </row>
    <row r="7" spans="2:6" x14ac:dyDescent="0.25">
      <c r="B7" s="165"/>
      <c r="C7" s="140" t="s">
        <v>15</v>
      </c>
      <c r="D7" s="146" t="s">
        <v>11</v>
      </c>
      <c r="E7" s="156" t="s">
        <v>16</v>
      </c>
      <c r="F7" s="157"/>
    </row>
    <row r="8" spans="2:6" x14ac:dyDescent="0.25">
      <c r="B8" s="166" t="s">
        <v>17</v>
      </c>
      <c r="C8" s="140" t="s">
        <v>4</v>
      </c>
      <c r="D8" s="146"/>
      <c r="E8" s="154" t="s">
        <v>18</v>
      </c>
      <c r="F8" s="155"/>
    </row>
    <row r="9" spans="2:6" x14ac:dyDescent="0.25">
      <c r="B9" s="165"/>
      <c r="C9" s="140" t="s">
        <v>7</v>
      </c>
      <c r="D9" s="146"/>
      <c r="E9" s="154" t="s">
        <v>19</v>
      </c>
      <c r="F9" s="155"/>
    </row>
    <row r="10" spans="2:6" x14ac:dyDescent="0.25">
      <c r="B10" s="141" t="s">
        <v>20</v>
      </c>
      <c r="C10" s="147"/>
      <c r="D10" s="148"/>
      <c r="E10" s="154" t="s">
        <v>21</v>
      </c>
      <c r="F10" s="155"/>
    </row>
    <row r="11" spans="2:6" ht="21.6" x14ac:dyDescent="0.25">
      <c r="B11" s="141" t="s">
        <v>22</v>
      </c>
      <c r="C11" s="147"/>
      <c r="D11" s="141" t="s">
        <v>23</v>
      </c>
      <c r="E11" s="158"/>
      <c r="F11" s="159"/>
    </row>
    <row r="12" spans="2:6" x14ac:dyDescent="0.25">
      <c r="B12" s="149" t="s">
        <v>24</v>
      </c>
      <c r="C12" s="160" t="s">
        <v>25</v>
      </c>
      <c r="D12" s="160"/>
      <c r="E12" s="160"/>
      <c r="F12" s="150"/>
    </row>
    <row r="13" spans="2:6" x14ac:dyDescent="0.25">
      <c r="B13" s="149"/>
      <c r="C13" s="161"/>
      <c r="D13" s="161"/>
      <c r="E13" s="161"/>
      <c r="F13" s="150"/>
    </row>
    <row r="14" spans="2:6" x14ac:dyDescent="0.25">
      <c r="B14" s="149"/>
      <c r="C14" s="161"/>
      <c r="D14" s="161"/>
      <c r="E14" s="161"/>
      <c r="F14" s="150"/>
    </row>
  </sheetData>
  <mergeCells count="17">
    <mergeCell ref="E11:F11"/>
    <mergeCell ref="C12:E12"/>
    <mergeCell ref="C13:E13"/>
    <mergeCell ref="C14:E14"/>
    <mergeCell ref="B3:B4"/>
    <mergeCell ref="B5:B7"/>
    <mergeCell ref="B8:B9"/>
    <mergeCell ref="E6:F6"/>
    <mergeCell ref="E7:F7"/>
    <mergeCell ref="E8:F8"/>
    <mergeCell ref="E9:F9"/>
    <mergeCell ref="E10:F10"/>
    <mergeCell ref="E1:F1"/>
    <mergeCell ref="E2:F2"/>
    <mergeCell ref="E3:F3"/>
    <mergeCell ref="E4:F4"/>
    <mergeCell ref="E5:F5"/>
  </mergeCells>
  <phoneticPr fontId="3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27"/>
  <sheetViews>
    <sheetView showGridLines="0" tabSelected="1" topLeftCell="A227" zoomScale="85" zoomScaleNormal="85" workbookViewId="0">
      <selection activeCell="L250" sqref="L250"/>
    </sheetView>
  </sheetViews>
  <sheetFormatPr defaultColWidth="9" defaultRowHeight="14.4" x14ac:dyDescent="0.25"/>
  <cols>
    <col min="1" max="1" width="1.6640625" style="2" customWidth="1"/>
    <col min="2" max="2" width="10.6640625" style="2" customWidth="1"/>
    <col min="3" max="3" width="15.6640625" style="2" customWidth="1"/>
    <col min="4" max="4" width="8" style="2" customWidth="1"/>
    <col min="5" max="5" width="19.88671875" style="2" customWidth="1"/>
    <col min="6" max="6" width="15.77734375" style="3" customWidth="1"/>
    <col min="7" max="7" width="37.77734375" style="2" customWidth="1"/>
    <col min="8" max="8" width="14.6640625" style="2" customWidth="1"/>
    <col min="9" max="9" width="25.109375" style="2" customWidth="1"/>
    <col min="10" max="16384" width="9" style="2"/>
  </cols>
  <sheetData>
    <row r="1" spans="2:9" ht="8.25" customHeight="1" x14ac:dyDescent="0.25"/>
    <row r="2" spans="2:9" ht="17.399999999999999" x14ac:dyDescent="0.25">
      <c r="B2" s="254" t="s">
        <v>925</v>
      </c>
      <c r="C2" s="255"/>
      <c r="D2" s="255"/>
      <c r="E2" s="255"/>
      <c r="F2" s="255"/>
      <c r="G2" s="255"/>
      <c r="H2" s="255"/>
      <c r="I2" s="27" t="s">
        <v>926</v>
      </c>
    </row>
    <row r="3" spans="2:9" x14ac:dyDescent="0.25">
      <c r="B3" s="4" t="s">
        <v>927</v>
      </c>
      <c r="C3" s="4" t="s">
        <v>928</v>
      </c>
      <c r="D3" s="256" t="s">
        <v>590</v>
      </c>
      <c r="E3" s="257"/>
      <c r="F3" s="258"/>
      <c r="G3" s="256" t="s">
        <v>929</v>
      </c>
      <c r="H3" s="258"/>
      <c r="I3" s="27"/>
    </row>
    <row r="4" spans="2:9" x14ac:dyDescent="0.25">
      <c r="B4" s="4" t="s">
        <v>930</v>
      </c>
      <c r="C4" s="4" t="s">
        <v>931</v>
      </c>
      <c r="D4" s="256" t="s">
        <v>932</v>
      </c>
      <c r="E4" s="257"/>
      <c r="F4" s="258"/>
      <c r="G4" s="256" t="s">
        <v>933</v>
      </c>
      <c r="H4" s="258"/>
      <c r="I4" s="27"/>
    </row>
    <row r="5" spans="2:9" x14ac:dyDescent="0.25">
      <c r="B5" s="4" t="s">
        <v>934</v>
      </c>
      <c r="C5" s="4" t="s">
        <v>935</v>
      </c>
      <c r="D5" s="256" t="s">
        <v>936</v>
      </c>
      <c r="E5" s="257"/>
      <c r="F5" s="258"/>
      <c r="G5" s="256" t="s">
        <v>933</v>
      </c>
      <c r="H5" s="258"/>
      <c r="I5" s="27"/>
    </row>
    <row r="6" spans="2:9" x14ac:dyDescent="0.25">
      <c r="B6" s="4"/>
      <c r="C6" s="4"/>
      <c r="D6" s="256"/>
      <c r="E6" s="257"/>
      <c r="F6" s="258"/>
      <c r="G6" s="256"/>
      <c r="H6" s="258"/>
      <c r="I6" s="27"/>
    </row>
    <row r="7" spans="2:9" x14ac:dyDescent="0.25">
      <c r="B7" s="4"/>
      <c r="C7" s="4"/>
      <c r="D7" s="256"/>
      <c r="E7" s="257"/>
      <c r="F7" s="258"/>
      <c r="G7" s="256"/>
      <c r="H7" s="258"/>
      <c r="I7" s="27"/>
    </row>
    <row r="8" spans="2:9" ht="17.399999999999999" x14ac:dyDescent="0.25">
      <c r="B8" s="5"/>
      <c r="C8" s="6"/>
      <c r="D8" s="6"/>
      <c r="E8" s="6"/>
      <c r="F8" s="6"/>
      <c r="G8" s="6"/>
      <c r="H8" s="6"/>
      <c r="I8" s="27"/>
    </row>
    <row r="9" spans="2:9" x14ac:dyDescent="0.25">
      <c r="B9" s="259" t="s">
        <v>937</v>
      </c>
      <c r="C9" s="260"/>
      <c r="D9" s="260"/>
      <c r="E9" s="260"/>
      <c r="F9" s="260"/>
      <c r="G9" s="260"/>
      <c r="H9" s="260"/>
      <c r="I9" s="27"/>
    </row>
    <row r="10" spans="2:9" x14ac:dyDescent="0.25">
      <c r="B10" s="8" t="s">
        <v>677</v>
      </c>
      <c r="C10" s="8" t="s">
        <v>938</v>
      </c>
      <c r="D10" s="261" t="s">
        <v>939</v>
      </c>
      <c r="E10" s="261"/>
      <c r="F10" s="261"/>
      <c r="G10" s="261"/>
      <c r="H10" s="261"/>
      <c r="I10" s="27"/>
    </row>
    <row r="11" spans="2:9" x14ac:dyDescent="0.25">
      <c r="B11" s="9">
        <v>1</v>
      </c>
      <c r="C11" s="10" t="s">
        <v>940</v>
      </c>
      <c r="D11" s="261" t="s">
        <v>941</v>
      </c>
      <c r="E11" s="261"/>
      <c r="F11" s="261"/>
      <c r="G11" s="261"/>
      <c r="H11" s="261"/>
      <c r="I11" s="27"/>
    </row>
    <row r="12" spans="2:9" x14ac:dyDescent="0.25">
      <c r="B12" s="9">
        <v>2</v>
      </c>
      <c r="C12" s="10" t="s">
        <v>761</v>
      </c>
      <c r="D12" s="262" t="s">
        <v>942</v>
      </c>
      <c r="E12" s="261"/>
      <c r="F12" s="261"/>
      <c r="G12" s="261"/>
      <c r="H12" s="261"/>
      <c r="I12" s="27"/>
    </row>
    <row r="13" spans="2:9" x14ac:dyDescent="0.25">
      <c r="B13" s="9">
        <v>3</v>
      </c>
      <c r="C13" s="10" t="s">
        <v>943</v>
      </c>
      <c r="D13" s="261" t="s">
        <v>254</v>
      </c>
      <c r="E13" s="261"/>
      <c r="F13" s="261"/>
      <c r="G13" s="261"/>
      <c r="H13" s="261"/>
      <c r="I13" s="27"/>
    </row>
    <row r="14" spans="2:9" x14ac:dyDescent="0.25">
      <c r="B14" s="9">
        <v>4</v>
      </c>
      <c r="C14" s="10" t="s">
        <v>944</v>
      </c>
      <c r="D14" s="261">
        <v>8</v>
      </c>
      <c r="E14" s="261"/>
      <c r="F14" s="261"/>
      <c r="G14" s="261"/>
      <c r="H14" s="261"/>
      <c r="I14" s="27"/>
    </row>
    <row r="15" spans="2:9" x14ac:dyDescent="0.25">
      <c r="B15" s="9">
        <v>5</v>
      </c>
      <c r="C15" s="10" t="s">
        <v>945</v>
      </c>
      <c r="D15" s="261" t="s">
        <v>946</v>
      </c>
      <c r="E15" s="261"/>
      <c r="F15" s="261"/>
      <c r="G15" s="261"/>
      <c r="H15" s="261"/>
      <c r="I15" s="27"/>
    </row>
    <row r="16" spans="2:9" x14ac:dyDescent="0.25">
      <c r="B16" s="9">
        <v>6</v>
      </c>
      <c r="C16" s="10" t="s">
        <v>947</v>
      </c>
      <c r="D16" s="261" t="s">
        <v>254</v>
      </c>
      <c r="E16" s="261"/>
      <c r="F16" s="261"/>
      <c r="G16" s="261"/>
      <c r="H16" s="261"/>
      <c r="I16" s="27"/>
    </row>
    <row r="17" spans="2:10" x14ac:dyDescent="0.25">
      <c r="B17" s="9">
        <v>7</v>
      </c>
      <c r="C17" s="10" t="s">
        <v>948</v>
      </c>
      <c r="D17" s="263" t="s">
        <v>949</v>
      </c>
      <c r="E17" s="264"/>
      <c r="F17" s="264"/>
      <c r="G17" s="264"/>
      <c r="H17" s="265"/>
      <c r="I17" s="27"/>
    </row>
    <row r="18" spans="2:10" x14ac:dyDescent="0.25">
      <c r="B18" s="9">
        <v>8</v>
      </c>
      <c r="C18" s="10" t="s">
        <v>950</v>
      </c>
      <c r="D18" s="261" t="s">
        <v>951</v>
      </c>
      <c r="E18" s="261"/>
      <c r="F18" s="261"/>
      <c r="G18" s="261"/>
      <c r="H18" s="261"/>
      <c r="I18" s="27"/>
    </row>
    <row r="19" spans="2:10" x14ac:dyDescent="0.25">
      <c r="B19" s="11"/>
      <c r="C19" s="12"/>
      <c r="D19" s="7"/>
      <c r="E19" s="7"/>
      <c r="F19" s="7"/>
      <c r="G19" s="7"/>
      <c r="H19" s="13"/>
      <c r="I19" s="28"/>
      <c r="J19" s="11"/>
    </row>
    <row r="20" spans="2:10" x14ac:dyDescent="0.25">
      <c r="B20" s="7"/>
      <c r="C20" s="7"/>
      <c r="D20" s="7"/>
      <c r="E20" s="7"/>
      <c r="F20" s="7"/>
      <c r="G20" s="7"/>
      <c r="H20" s="7"/>
      <c r="I20" s="28"/>
      <c r="J20" s="11"/>
    </row>
    <row r="21" spans="2:10" x14ac:dyDescent="0.25">
      <c r="B21" s="14"/>
      <c r="H21" s="11"/>
      <c r="I21" s="28"/>
      <c r="J21" s="11"/>
    </row>
    <row r="22" spans="2:10" ht="15.6" x14ac:dyDescent="0.25">
      <c r="B22" s="15" t="s">
        <v>952</v>
      </c>
      <c r="H22" s="11"/>
      <c r="I22" s="28"/>
      <c r="J22" s="11"/>
    </row>
    <row r="23" spans="2:10" ht="15.6" x14ac:dyDescent="0.25">
      <c r="B23" s="15" t="s">
        <v>953</v>
      </c>
      <c r="C23" s="16"/>
      <c r="D23" s="16"/>
      <c r="E23" s="16"/>
      <c r="F23" s="17"/>
      <c r="G23" s="16"/>
      <c r="H23" s="11"/>
      <c r="I23" s="28"/>
      <c r="J23" s="11"/>
    </row>
    <row r="24" spans="2:10" ht="31.2" x14ac:dyDescent="0.25">
      <c r="B24" s="18" t="s">
        <v>954</v>
      </c>
      <c r="C24" s="18" t="s">
        <v>955</v>
      </c>
      <c r="D24" s="266" t="s">
        <v>956</v>
      </c>
      <c r="E24" s="267"/>
      <c r="F24" s="267"/>
      <c r="G24" s="266" t="s">
        <v>957</v>
      </c>
      <c r="H24" s="267"/>
      <c r="I24" s="27"/>
    </row>
    <row r="25" spans="2:10" ht="15.6" x14ac:dyDescent="0.25">
      <c r="B25" s="20"/>
      <c r="C25" s="21">
        <v>1</v>
      </c>
      <c r="D25" s="268" t="s">
        <v>958</v>
      </c>
      <c r="E25" s="268"/>
      <c r="F25" s="268"/>
      <c r="G25" s="268" t="s">
        <v>959</v>
      </c>
      <c r="H25" s="268"/>
      <c r="I25" s="27"/>
    </row>
    <row r="26" spans="2:10" ht="14.25" customHeight="1" x14ac:dyDescent="0.25">
      <c r="B26" s="20"/>
      <c r="C26" s="21">
        <v>2</v>
      </c>
      <c r="D26" s="268" t="s">
        <v>960</v>
      </c>
      <c r="E26" s="268"/>
      <c r="F26" s="268"/>
      <c r="G26" s="268" t="s">
        <v>959</v>
      </c>
      <c r="H26" s="268"/>
      <c r="I26" s="27"/>
    </row>
    <row r="27" spans="2:10" ht="14.25" customHeight="1" x14ac:dyDescent="0.25">
      <c r="B27" s="20"/>
      <c r="C27" s="21">
        <v>3</v>
      </c>
      <c r="D27" s="268" t="s">
        <v>961</v>
      </c>
      <c r="E27" s="268"/>
      <c r="F27" s="268"/>
      <c r="G27" s="268" t="s">
        <v>959</v>
      </c>
      <c r="H27" s="268"/>
      <c r="I27" s="27"/>
    </row>
    <row r="28" spans="2:10" ht="14.25" customHeight="1" x14ac:dyDescent="0.25">
      <c r="B28" s="20"/>
      <c r="C28" s="21">
        <v>4</v>
      </c>
      <c r="D28" s="268" t="s">
        <v>962</v>
      </c>
      <c r="E28" s="268"/>
      <c r="F28" s="268"/>
      <c r="G28" s="268" t="s">
        <v>959</v>
      </c>
      <c r="H28" s="268"/>
      <c r="I28" s="27"/>
    </row>
    <row r="29" spans="2:10" ht="14.25" customHeight="1" x14ac:dyDescent="0.25">
      <c r="B29" s="20"/>
      <c r="C29" s="21">
        <v>5</v>
      </c>
      <c r="D29" s="268" t="s">
        <v>963</v>
      </c>
      <c r="E29" s="268"/>
      <c r="F29" s="268"/>
      <c r="G29" s="268" t="s">
        <v>959</v>
      </c>
      <c r="H29" s="268"/>
      <c r="I29" s="27"/>
    </row>
    <row r="30" spans="2:10" ht="14.25" customHeight="1" x14ac:dyDescent="0.25">
      <c r="B30" s="20"/>
      <c r="C30" s="21">
        <v>6</v>
      </c>
      <c r="D30" s="268" t="s">
        <v>964</v>
      </c>
      <c r="E30" s="268"/>
      <c r="F30" s="268"/>
      <c r="G30" s="268" t="s">
        <v>959</v>
      </c>
      <c r="H30" s="268"/>
      <c r="I30" s="27"/>
    </row>
    <row r="31" spans="2:10" ht="14.25" customHeight="1" x14ac:dyDescent="0.25">
      <c r="B31" s="20"/>
      <c r="C31" s="21">
        <v>7</v>
      </c>
      <c r="D31" s="269" t="s">
        <v>965</v>
      </c>
      <c r="E31" s="269"/>
      <c r="F31" s="269"/>
      <c r="G31" s="268" t="s">
        <v>959</v>
      </c>
      <c r="H31" s="268"/>
      <c r="I31" s="27"/>
    </row>
    <row r="32" spans="2:10" ht="14.25" customHeight="1" x14ac:dyDescent="0.25">
      <c r="B32" s="20">
        <v>8</v>
      </c>
      <c r="C32" s="21">
        <v>8</v>
      </c>
      <c r="D32" s="266" t="s">
        <v>966</v>
      </c>
      <c r="E32" s="266"/>
      <c r="F32" s="266"/>
      <c r="G32" s="270" t="s">
        <v>967</v>
      </c>
      <c r="H32" s="266"/>
      <c r="I32" s="27" t="s">
        <v>968</v>
      </c>
    </row>
    <row r="33" spans="2:9" ht="14.25" customHeight="1" x14ac:dyDescent="0.25">
      <c r="B33" s="20">
        <v>9</v>
      </c>
      <c r="C33" s="21">
        <v>9</v>
      </c>
      <c r="D33" s="266" t="s">
        <v>969</v>
      </c>
      <c r="E33" s="266"/>
      <c r="F33" s="266"/>
      <c r="G33" s="270" t="s">
        <v>967</v>
      </c>
      <c r="H33" s="266"/>
      <c r="I33" s="27" t="s">
        <v>968</v>
      </c>
    </row>
    <row r="34" spans="2:9" ht="14.25" customHeight="1" x14ac:dyDescent="0.25">
      <c r="B34" s="20">
        <v>10</v>
      </c>
      <c r="C34" s="21">
        <v>10</v>
      </c>
      <c r="D34" s="266" t="s">
        <v>970</v>
      </c>
      <c r="E34" s="266"/>
      <c r="F34" s="266"/>
      <c r="G34" s="271" t="s">
        <v>971</v>
      </c>
      <c r="H34" s="266"/>
      <c r="I34" s="27" t="s">
        <v>968</v>
      </c>
    </row>
    <row r="35" spans="2:9" ht="14.25" customHeight="1" x14ac:dyDescent="0.25">
      <c r="B35" s="20">
        <v>11</v>
      </c>
      <c r="C35" s="21">
        <v>11</v>
      </c>
      <c r="D35" s="266" t="s">
        <v>972</v>
      </c>
      <c r="E35" s="266"/>
      <c r="F35" s="266"/>
      <c r="G35" s="271" t="s">
        <v>971</v>
      </c>
      <c r="H35" s="266"/>
      <c r="I35" s="27" t="s">
        <v>968</v>
      </c>
    </row>
    <row r="36" spans="2:9" ht="14.25" customHeight="1" x14ac:dyDescent="0.25">
      <c r="B36" s="20">
        <v>12</v>
      </c>
      <c r="C36" s="21">
        <v>12</v>
      </c>
      <c r="D36" s="271" t="s">
        <v>973</v>
      </c>
      <c r="E36" s="266"/>
      <c r="F36" s="266"/>
      <c r="G36" s="271" t="s">
        <v>971</v>
      </c>
      <c r="H36" s="266"/>
      <c r="I36" s="27" t="s">
        <v>968</v>
      </c>
    </row>
    <row r="37" spans="2:9" ht="14.25" customHeight="1" x14ac:dyDescent="0.25">
      <c r="B37" s="20">
        <v>13</v>
      </c>
      <c r="C37" s="21">
        <v>13</v>
      </c>
      <c r="D37" s="271" t="s">
        <v>974</v>
      </c>
      <c r="E37" s="266"/>
      <c r="F37" s="266"/>
      <c r="G37" s="271" t="s">
        <v>971</v>
      </c>
      <c r="H37" s="266"/>
      <c r="I37" s="27" t="s">
        <v>968</v>
      </c>
    </row>
    <row r="38" spans="2:9" ht="14.25" customHeight="1" x14ac:dyDescent="0.25">
      <c r="B38" s="20">
        <v>14</v>
      </c>
      <c r="C38" s="21">
        <v>14</v>
      </c>
      <c r="D38" s="270" t="s">
        <v>975</v>
      </c>
      <c r="E38" s="270"/>
      <c r="F38" s="270"/>
      <c r="G38" s="271" t="s">
        <v>971</v>
      </c>
      <c r="H38" s="266"/>
      <c r="I38" s="27" t="s">
        <v>968</v>
      </c>
    </row>
    <row r="39" spans="2:9" ht="14.25" customHeight="1" x14ac:dyDescent="0.25">
      <c r="B39" s="272"/>
      <c r="C39" s="272"/>
      <c r="D39" s="272"/>
      <c r="E39" s="272"/>
      <c r="F39" s="272"/>
      <c r="G39" s="272"/>
      <c r="H39" s="272"/>
      <c r="I39" s="27"/>
    </row>
    <row r="40" spans="2:9" s="1" customFormat="1" ht="14.25" customHeight="1" x14ac:dyDescent="0.25">
      <c r="B40" s="24"/>
      <c r="C40" s="25">
        <v>15</v>
      </c>
      <c r="D40" s="268" t="s">
        <v>976</v>
      </c>
      <c r="E40" s="268"/>
      <c r="F40" s="268"/>
      <c r="G40" s="268" t="s">
        <v>977</v>
      </c>
      <c r="H40" s="273"/>
      <c r="I40" s="29"/>
    </row>
    <row r="41" spans="2:9" s="1" customFormat="1" ht="14.25" customHeight="1" x14ac:dyDescent="0.25">
      <c r="B41" s="24"/>
      <c r="C41" s="25">
        <v>16</v>
      </c>
      <c r="D41" s="268" t="s">
        <v>978</v>
      </c>
      <c r="E41" s="268"/>
      <c r="F41" s="268"/>
      <c r="G41" s="268" t="s">
        <v>977</v>
      </c>
      <c r="H41" s="273"/>
      <c r="I41" s="29"/>
    </row>
    <row r="42" spans="2:9" s="1" customFormat="1" ht="14.25" customHeight="1" x14ac:dyDescent="0.25">
      <c r="B42" s="24"/>
      <c r="C42" s="25">
        <v>17</v>
      </c>
      <c r="D42" s="268" t="s">
        <v>979</v>
      </c>
      <c r="E42" s="268"/>
      <c r="F42" s="268"/>
      <c r="G42" s="268" t="s">
        <v>977</v>
      </c>
      <c r="H42" s="273"/>
      <c r="I42" s="29"/>
    </row>
    <row r="43" spans="2:9" s="1" customFormat="1" ht="14.25" customHeight="1" x14ac:dyDescent="0.25">
      <c r="B43" s="24"/>
      <c r="C43" s="25">
        <v>18</v>
      </c>
      <c r="D43" s="268" t="s">
        <v>980</v>
      </c>
      <c r="E43" s="268"/>
      <c r="F43" s="268"/>
      <c r="G43" s="268" t="s">
        <v>977</v>
      </c>
      <c r="H43" s="273"/>
      <c r="I43" s="29"/>
    </row>
    <row r="44" spans="2:9" s="1" customFormat="1" ht="14.25" customHeight="1" x14ac:dyDescent="0.25">
      <c r="B44" s="24"/>
      <c r="C44" s="25">
        <v>19</v>
      </c>
      <c r="D44" s="274" t="s">
        <v>981</v>
      </c>
      <c r="E44" s="274"/>
      <c r="F44" s="274"/>
      <c r="G44" s="268" t="s">
        <v>977</v>
      </c>
      <c r="H44" s="273"/>
      <c r="I44" s="29"/>
    </row>
    <row r="45" spans="2:9" s="1" customFormat="1" ht="14.25" customHeight="1" x14ac:dyDescent="0.25">
      <c r="B45" s="24"/>
      <c r="C45" s="25">
        <v>20</v>
      </c>
      <c r="D45" s="268" t="s">
        <v>982</v>
      </c>
      <c r="E45" s="268"/>
      <c r="F45" s="268"/>
      <c r="G45" s="268" t="s">
        <v>977</v>
      </c>
      <c r="H45" s="273"/>
      <c r="I45" s="29"/>
    </row>
    <row r="46" spans="2:9" s="1" customFormat="1" ht="14.25" customHeight="1" x14ac:dyDescent="0.25">
      <c r="B46" s="24"/>
      <c r="C46" s="25">
        <v>21</v>
      </c>
      <c r="D46" s="268" t="s">
        <v>983</v>
      </c>
      <c r="E46" s="268"/>
      <c r="F46" s="268"/>
      <c r="G46" s="268" t="s">
        <v>977</v>
      </c>
      <c r="H46" s="273"/>
      <c r="I46" s="29"/>
    </row>
    <row r="47" spans="2:9" s="1" customFormat="1" ht="14.25" customHeight="1" x14ac:dyDescent="0.25">
      <c r="B47" s="24"/>
      <c r="C47" s="25">
        <v>22</v>
      </c>
      <c r="D47" s="268" t="s">
        <v>984</v>
      </c>
      <c r="E47" s="268"/>
      <c r="F47" s="268"/>
      <c r="G47" s="268" t="s">
        <v>977</v>
      </c>
      <c r="H47" s="273"/>
      <c r="I47" s="29"/>
    </row>
    <row r="48" spans="2:9" s="1" customFormat="1" ht="14.25" customHeight="1" x14ac:dyDescent="0.25">
      <c r="B48" s="24"/>
      <c r="C48" s="25">
        <v>23</v>
      </c>
      <c r="D48" s="268" t="s">
        <v>985</v>
      </c>
      <c r="E48" s="268"/>
      <c r="F48" s="268"/>
      <c r="G48" s="268" t="s">
        <v>977</v>
      </c>
      <c r="H48" s="273"/>
      <c r="I48" s="29"/>
    </row>
    <row r="49" spans="2:9" s="1" customFormat="1" ht="14.25" customHeight="1" x14ac:dyDescent="0.25">
      <c r="B49" s="24"/>
      <c r="C49" s="25">
        <v>24</v>
      </c>
      <c r="D49" s="268" t="s">
        <v>986</v>
      </c>
      <c r="E49" s="268"/>
      <c r="F49" s="268"/>
      <c r="G49" s="268"/>
      <c r="H49" s="273"/>
      <c r="I49" s="29"/>
    </row>
    <row r="50" spans="2:9" ht="14.25" customHeight="1" x14ac:dyDescent="0.25">
      <c r="B50" s="272"/>
      <c r="C50" s="272"/>
      <c r="D50" s="272"/>
      <c r="E50" s="272"/>
      <c r="F50" s="272"/>
      <c r="G50" s="272"/>
      <c r="H50" s="272"/>
      <c r="I50" s="27"/>
    </row>
    <row r="51" spans="2:9" ht="14.25" customHeight="1" x14ac:dyDescent="0.25">
      <c r="B51" s="20"/>
      <c r="C51" s="25">
        <v>25</v>
      </c>
      <c r="D51" s="275" t="s">
        <v>987</v>
      </c>
      <c r="E51" s="275"/>
      <c r="F51" s="275"/>
      <c r="G51" s="268" t="s">
        <v>988</v>
      </c>
      <c r="H51" s="268"/>
      <c r="I51" s="27"/>
    </row>
    <row r="52" spans="2:9" ht="14.25" customHeight="1" x14ac:dyDescent="0.25">
      <c r="B52" s="20"/>
      <c r="C52" s="25">
        <v>26</v>
      </c>
      <c r="D52" s="275" t="s">
        <v>989</v>
      </c>
      <c r="E52" s="275"/>
      <c r="F52" s="275"/>
      <c r="G52" s="268" t="s">
        <v>988</v>
      </c>
      <c r="H52" s="268"/>
      <c r="I52" s="27"/>
    </row>
    <row r="53" spans="2:9" ht="14.25" customHeight="1" x14ac:dyDescent="0.25">
      <c r="B53" s="20"/>
      <c r="C53" s="25">
        <v>27</v>
      </c>
      <c r="D53" s="275" t="s">
        <v>990</v>
      </c>
      <c r="E53" s="275"/>
      <c r="F53" s="275"/>
      <c r="G53" s="268" t="s">
        <v>988</v>
      </c>
      <c r="H53" s="268"/>
      <c r="I53" s="27"/>
    </row>
    <row r="54" spans="2:9" ht="14.25" customHeight="1" x14ac:dyDescent="0.25">
      <c r="B54" s="20"/>
      <c r="C54" s="25">
        <v>28</v>
      </c>
      <c r="D54" s="275" t="s">
        <v>962</v>
      </c>
      <c r="E54" s="275"/>
      <c r="F54" s="275"/>
      <c r="G54" s="268" t="s">
        <v>988</v>
      </c>
      <c r="H54" s="268"/>
      <c r="I54" s="27"/>
    </row>
    <row r="55" spans="2:9" ht="14.25" customHeight="1" x14ac:dyDescent="0.25">
      <c r="B55" s="20"/>
      <c r="C55" s="25">
        <v>29</v>
      </c>
      <c r="D55" s="275" t="s">
        <v>986</v>
      </c>
      <c r="E55" s="275"/>
      <c r="F55" s="275"/>
      <c r="G55" s="268" t="s">
        <v>988</v>
      </c>
      <c r="H55" s="268"/>
      <c r="I55" s="27"/>
    </row>
    <row r="56" spans="2:9" ht="14.25" customHeight="1" x14ac:dyDescent="0.25">
      <c r="B56" s="20"/>
      <c r="C56" s="25">
        <v>30</v>
      </c>
      <c r="D56" s="275" t="s">
        <v>964</v>
      </c>
      <c r="E56" s="275"/>
      <c r="F56" s="275"/>
      <c r="G56" s="268" t="s">
        <v>988</v>
      </c>
      <c r="H56" s="268"/>
      <c r="I56" s="27"/>
    </row>
    <row r="57" spans="2:9" ht="14.25" customHeight="1" x14ac:dyDescent="0.25">
      <c r="B57" s="20"/>
      <c r="C57" s="25">
        <v>31</v>
      </c>
      <c r="D57" s="276" t="s">
        <v>991</v>
      </c>
      <c r="E57" s="276"/>
      <c r="F57" s="276"/>
      <c r="G57" s="268" t="s">
        <v>988</v>
      </c>
      <c r="H57" s="268"/>
      <c r="I57" s="27"/>
    </row>
    <row r="58" spans="2:9" ht="14.25" customHeight="1" x14ac:dyDescent="0.25">
      <c r="B58" s="20"/>
      <c r="C58" s="25">
        <v>32</v>
      </c>
      <c r="D58" s="275" t="s">
        <v>992</v>
      </c>
      <c r="E58" s="275"/>
      <c r="F58" s="275"/>
      <c r="G58" s="268" t="s">
        <v>988</v>
      </c>
      <c r="H58" s="268"/>
      <c r="I58" s="27"/>
    </row>
    <row r="59" spans="2:9" ht="14.25" customHeight="1" x14ac:dyDescent="0.25">
      <c r="B59" s="20"/>
      <c r="C59" s="25">
        <v>33</v>
      </c>
      <c r="D59" s="275" t="s">
        <v>993</v>
      </c>
      <c r="E59" s="275"/>
      <c r="F59" s="275"/>
      <c r="G59" s="268" t="s">
        <v>988</v>
      </c>
      <c r="H59" s="268"/>
      <c r="I59" s="27"/>
    </row>
    <row r="60" spans="2:9" ht="14.25" customHeight="1" x14ac:dyDescent="0.25">
      <c r="B60" s="20"/>
      <c r="C60" s="25">
        <v>34</v>
      </c>
      <c r="D60" s="275" t="s">
        <v>994</v>
      </c>
      <c r="E60" s="275"/>
      <c r="F60" s="275"/>
      <c r="G60" s="268" t="s">
        <v>988</v>
      </c>
      <c r="H60" s="268"/>
      <c r="I60" s="27"/>
    </row>
    <row r="61" spans="2:9" ht="14.25" customHeight="1" x14ac:dyDescent="0.25">
      <c r="B61" s="20"/>
      <c r="C61" s="25">
        <v>35</v>
      </c>
      <c r="D61" s="275" t="s">
        <v>995</v>
      </c>
      <c r="E61" s="275"/>
      <c r="F61" s="275"/>
      <c r="G61" s="268" t="s">
        <v>988</v>
      </c>
      <c r="H61" s="268"/>
      <c r="I61" s="27"/>
    </row>
    <row r="62" spans="2:9" ht="14.25" customHeight="1" x14ac:dyDescent="0.25">
      <c r="B62" s="20"/>
      <c r="C62" s="25">
        <v>36</v>
      </c>
      <c r="D62" s="275" t="s">
        <v>996</v>
      </c>
      <c r="E62" s="275"/>
      <c r="F62" s="275"/>
      <c r="G62" s="268" t="s">
        <v>988</v>
      </c>
      <c r="H62" s="268"/>
      <c r="I62" s="27"/>
    </row>
    <row r="63" spans="2:9" ht="14.25" customHeight="1" x14ac:dyDescent="0.25">
      <c r="B63" s="20"/>
      <c r="C63" s="25">
        <v>37</v>
      </c>
      <c r="D63" s="275" t="s">
        <v>997</v>
      </c>
      <c r="E63" s="275"/>
      <c r="F63" s="275"/>
      <c r="G63" s="268" t="s">
        <v>988</v>
      </c>
      <c r="H63" s="268"/>
      <c r="I63" s="27"/>
    </row>
    <row r="64" spans="2:9" ht="14.25" customHeight="1" x14ac:dyDescent="0.25">
      <c r="B64" s="20"/>
      <c r="C64" s="25">
        <v>38</v>
      </c>
      <c r="D64" s="275" t="s">
        <v>998</v>
      </c>
      <c r="E64" s="275"/>
      <c r="F64" s="275"/>
      <c r="G64" s="268" t="s">
        <v>988</v>
      </c>
      <c r="H64" s="268"/>
      <c r="I64" s="27"/>
    </row>
    <row r="65" spans="2:9" ht="14.25" customHeight="1" x14ac:dyDescent="0.25">
      <c r="B65" s="20"/>
      <c r="C65" s="25">
        <v>39</v>
      </c>
      <c r="D65" s="275" t="s">
        <v>999</v>
      </c>
      <c r="E65" s="275"/>
      <c r="F65" s="275"/>
      <c r="G65" s="268" t="s">
        <v>988</v>
      </c>
      <c r="H65" s="268"/>
      <c r="I65" s="27"/>
    </row>
    <row r="66" spans="2:9" ht="14.25" customHeight="1" x14ac:dyDescent="0.25">
      <c r="B66" s="20"/>
      <c r="C66" s="25">
        <v>40</v>
      </c>
      <c r="D66" s="275" t="s">
        <v>1000</v>
      </c>
      <c r="E66" s="275"/>
      <c r="F66" s="275"/>
      <c r="G66" s="268" t="s">
        <v>988</v>
      </c>
      <c r="H66" s="268"/>
      <c r="I66" s="27"/>
    </row>
    <row r="67" spans="2:9" ht="14.25" customHeight="1" x14ac:dyDescent="0.25">
      <c r="B67" s="20"/>
      <c r="C67" s="25">
        <v>41</v>
      </c>
      <c r="D67" s="275" t="s">
        <v>1001</v>
      </c>
      <c r="E67" s="275"/>
      <c r="F67" s="275"/>
      <c r="G67" s="268" t="s">
        <v>988</v>
      </c>
      <c r="H67" s="268"/>
      <c r="I67" s="27"/>
    </row>
    <row r="68" spans="2:9" ht="14.25" customHeight="1" x14ac:dyDescent="0.25">
      <c r="B68" s="20"/>
      <c r="C68" s="25">
        <v>42</v>
      </c>
      <c r="D68" s="275" t="s">
        <v>1002</v>
      </c>
      <c r="E68" s="275"/>
      <c r="F68" s="275"/>
      <c r="G68" s="268" t="s">
        <v>988</v>
      </c>
      <c r="H68" s="268"/>
      <c r="I68" s="27"/>
    </row>
    <row r="69" spans="2:9" ht="14.25" customHeight="1" x14ac:dyDescent="0.25">
      <c r="B69" s="20"/>
      <c r="C69" s="25">
        <v>43</v>
      </c>
      <c r="D69" s="275" t="s">
        <v>1003</v>
      </c>
      <c r="E69" s="275"/>
      <c r="F69" s="275"/>
      <c r="G69" s="268" t="s">
        <v>988</v>
      </c>
      <c r="H69" s="268"/>
      <c r="I69" s="27"/>
    </row>
    <row r="70" spans="2:9" ht="14.25" customHeight="1" x14ac:dyDescent="0.25">
      <c r="B70" s="20"/>
      <c r="C70" s="25">
        <v>44</v>
      </c>
      <c r="D70" s="275" t="s">
        <v>1004</v>
      </c>
      <c r="E70" s="275"/>
      <c r="F70" s="275"/>
      <c r="G70" s="268" t="s">
        <v>988</v>
      </c>
      <c r="H70" s="268"/>
      <c r="I70" s="27"/>
    </row>
    <row r="71" spans="2:9" ht="14.25" customHeight="1" x14ac:dyDescent="0.25">
      <c r="B71" s="20"/>
      <c r="C71" s="25">
        <v>45</v>
      </c>
      <c r="D71" s="275" t="s">
        <v>1005</v>
      </c>
      <c r="E71" s="275"/>
      <c r="F71" s="275"/>
      <c r="G71" s="268" t="s">
        <v>988</v>
      </c>
      <c r="H71" s="268"/>
      <c r="I71" s="27"/>
    </row>
    <row r="72" spans="2:9" ht="14.25" customHeight="1" x14ac:dyDescent="0.25">
      <c r="B72" s="20"/>
      <c r="C72" s="25">
        <v>46</v>
      </c>
      <c r="D72" s="275" t="s">
        <v>1006</v>
      </c>
      <c r="E72" s="275"/>
      <c r="F72" s="275"/>
      <c r="G72" s="268" t="s">
        <v>988</v>
      </c>
      <c r="H72" s="268"/>
      <c r="I72" s="27"/>
    </row>
    <row r="73" spans="2:9" ht="14.25" customHeight="1" x14ac:dyDescent="0.25">
      <c r="B73" s="20"/>
      <c r="C73" s="30">
        <v>47</v>
      </c>
      <c r="D73" s="276" t="s">
        <v>1007</v>
      </c>
      <c r="E73" s="276"/>
      <c r="F73" s="276"/>
      <c r="G73" s="268" t="s">
        <v>988</v>
      </c>
      <c r="H73" s="268"/>
      <c r="I73" s="27"/>
    </row>
    <row r="74" spans="2:9" ht="14.25" customHeight="1" x14ac:dyDescent="0.25">
      <c r="B74" s="20"/>
      <c r="C74" s="30">
        <v>48</v>
      </c>
      <c r="D74" s="276" t="s">
        <v>1008</v>
      </c>
      <c r="E74" s="276"/>
      <c r="F74" s="276"/>
      <c r="G74" s="268" t="s">
        <v>988</v>
      </c>
      <c r="H74" s="268"/>
      <c r="I74" s="27"/>
    </row>
    <row r="75" spans="2:9" ht="14.25" customHeight="1" x14ac:dyDescent="0.25">
      <c r="B75" s="20"/>
      <c r="C75" s="30">
        <v>49</v>
      </c>
      <c r="D75" s="276" t="s">
        <v>1009</v>
      </c>
      <c r="E75" s="276"/>
      <c r="F75" s="276"/>
      <c r="G75" s="268" t="s">
        <v>988</v>
      </c>
      <c r="H75" s="268"/>
      <c r="I75" s="27"/>
    </row>
    <row r="76" spans="2:9" ht="14.25" customHeight="1" x14ac:dyDescent="0.25">
      <c r="B76" s="20"/>
      <c r="C76" s="30">
        <v>50</v>
      </c>
      <c r="D76" s="276" t="s">
        <v>1010</v>
      </c>
      <c r="E76" s="276"/>
      <c r="F76" s="276"/>
      <c r="G76" s="268" t="s">
        <v>988</v>
      </c>
      <c r="H76" s="268"/>
      <c r="I76" s="27"/>
    </row>
    <row r="77" spans="2:9" ht="14.25" customHeight="1" x14ac:dyDescent="0.25">
      <c r="B77" s="20"/>
      <c r="C77" s="30">
        <v>51</v>
      </c>
      <c r="D77" s="276" t="s">
        <v>1011</v>
      </c>
      <c r="E77" s="276"/>
      <c r="F77" s="276"/>
      <c r="G77" s="268" t="s">
        <v>988</v>
      </c>
      <c r="H77" s="268"/>
      <c r="I77" s="27"/>
    </row>
    <row r="78" spans="2:9" ht="14.25" customHeight="1" x14ac:dyDescent="0.25">
      <c r="B78" s="20"/>
      <c r="C78" s="30">
        <v>52</v>
      </c>
      <c r="D78" s="276" t="s">
        <v>1012</v>
      </c>
      <c r="E78" s="276"/>
      <c r="F78" s="276"/>
      <c r="G78" s="268" t="s">
        <v>988</v>
      </c>
      <c r="H78" s="268"/>
      <c r="I78" s="27"/>
    </row>
    <row r="79" spans="2:9" ht="14.25" customHeight="1" x14ac:dyDescent="0.25">
      <c r="B79" s="20"/>
      <c r="C79" s="30">
        <v>53</v>
      </c>
      <c r="D79" s="276" t="s">
        <v>1013</v>
      </c>
      <c r="E79" s="276"/>
      <c r="F79" s="276"/>
      <c r="G79" s="268" t="s">
        <v>988</v>
      </c>
      <c r="H79" s="268"/>
      <c r="I79" s="27"/>
    </row>
    <row r="80" spans="2:9" ht="14.25" customHeight="1" x14ac:dyDescent="0.25">
      <c r="B80" s="20"/>
      <c r="C80" s="30">
        <v>54</v>
      </c>
      <c r="D80" s="276" t="s">
        <v>1014</v>
      </c>
      <c r="E80" s="276"/>
      <c r="F80" s="276"/>
      <c r="G80" s="268" t="s">
        <v>988</v>
      </c>
      <c r="H80" s="268"/>
      <c r="I80" s="27"/>
    </row>
    <row r="81" spans="2:9" ht="14.25" customHeight="1" x14ac:dyDescent="0.25">
      <c r="B81" s="20"/>
      <c r="C81" s="30">
        <v>55</v>
      </c>
      <c r="D81" s="276" t="s">
        <v>1015</v>
      </c>
      <c r="E81" s="276"/>
      <c r="F81" s="276"/>
      <c r="G81" s="268" t="s">
        <v>988</v>
      </c>
      <c r="H81" s="268"/>
      <c r="I81" s="27"/>
    </row>
    <row r="82" spans="2:9" ht="14.25" customHeight="1" x14ac:dyDescent="0.25">
      <c r="B82" s="20"/>
      <c r="C82" s="30">
        <v>56</v>
      </c>
      <c r="D82" s="276" t="s">
        <v>1016</v>
      </c>
      <c r="E82" s="276"/>
      <c r="F82" s="276"/>
      <c r="G82" s="268" t="s">
        <v>1017</v>
      </c>
      <c r="H82" s="268"/>
      <c r="I82" s="27"/>
    </row>
    <row r="83" spans="2:9" ht="14.25" customHeight="1" x14ac:dyDescent="0.25">
      <c r="B83" s="20"/>
      <c r="C83" s="30">
        <v>57</v>
      </c>
      <c r="D83" s="276" t="s">
        <v>1018</v>
      </c>
      <c r="E83" s="276"/>
      <c r="F83" s="276"/>
      <c r="G83" s="268" t="s">
        <v>1017</v>
      </c>
      <c r="H83" s="268"/>
      <c r="I83" s="27"/>
    </row>
    <row r="84" spans="2:9" ht="14.25" customHeight="1" x14ac:dyDescent="0.25">
      <c r="B84" s="20"/>
      <c r="C84" s="30">
        <v>58</v>
      </c>
      <c r="D84" s="276" t="s">
        <v>1019</v>
      </c>
      <c r="E84" s="276"/>
      <c r="F84" s="276"/>
      <c r="G84" s="268" t="s">
        <v>1017</v>
      </c>
      <c r="H84" s="268"/>
      <c r="I84" s="27"/>
    </row>
    <row r="85" spans="2:9" ht="14.25" customHeight="1" x14ac:dyDescent="0.25">
      <c r="B85" s="20"/>
      <c r="C85" s="30">
        <v>59</v>
      </c>
      <c r="D85" s="276" t="s">
        <v>1020</v>
      </c>
      <c r="E85" s="276"/>
      <c r="F85" s="276"/>
      <c r="G85" s="268" t="s">
        <v>1017</v>
      </c>
      <c r="H85" s="268"/>
      <c r="I85" s="27"/>
    </row>
    <row r="86" spans="2:9" ht="14.25" customHeight="1" x14ac:dyDescent="0.25">
      <c r="B86" s="20"/>
      <c r="C86" s="30">
        <v>60</v>
      </c>
      <c r="D86" s="276" t="s">
        <v>1021</v>
      </c>
      <c r="E86" s="276"/>
      <c r="F86" s="276"/>
      <c r="G86" s="268" t="s">
        <v>1017</v>
      </c>
      <c r="H86" s="268"/>
      <c r="I86" s="27"/>
    </row>
    <row r="87" spans="2:9" ht="14.25" customHeight="1" x14ac:dyDescent="0.25">
      <c r="B87" s="20"/>
      <c r="C87" s="30">
        <v>61</v>
      </c>
      <c r="D87" s="276" t="s">
        <v>1022</v>
      </c>
      <c r="E87" s="276"/>
      <c r="F87" s="276"/>
      <c r="G87" s="268" t="s">
        <v>1017</v>
      </c>
      <c r="H87" s="268"/>
      <c r="I87" s="27"/>
    </row>
    <row r="88" spans="2:9" ht="14.25" customHeight="1" x14ac:dyDescent="0.25">
      <c r="B88" s="20"/>
      <c r="C88" s="30">
        <v>62</v>
      </c>
      <c r="D88" s="276" t="s">
        <v>1023</v>
      </c>
      <c r="E88" s="276"/>
      <c r="F88" s="276"/>
      <c r="G88" s="268" t="s">
        <v>1017</v>
      </c>
      <c r="H88" s="268"/>
      <c r="I88" s="27"/>
    </row>
    <row r="89" spans="2:9" ht="14.25" customHeight="1" x14ac:dyDescent="0.25">
      <c r="B89" s="20"/>
      <c r="C89" s="30">
        <v>63</v>
      </c>
      <c r="D89" s="276" t="s">
        <v>1024</v>
      </c>
      <c r="E89" s="276"/>
      <c r="F89" s="276"/>
      <c r="G89" s="268" t="s">
        <v>1017</v>
      </c>
      <c r="H89" s="268"/>
      <c r="I89" s="27"/>
    </row>
    <row r="90" spans="2:9" ht="14.25" customHeight="1" x14ac:dyDescent="0.25">
      <c r="B90" s="20"/>
      <c r="C90" s="30">
        <v>64</v>
      </c>
      <c r="D90" s="276" t="s">
        <v>1025</v>
      </c>
      <c r="E90" s="276"/>
      <c r="F90" s="276"/>
      <c r="G90" s="268" t="s">
        <v>1017</v>
      </c>
      <c r="H90" s="268"/>
      <c r="I90" s="27"/>
    </row>
    <row r="91" spans="2:9" ht="14.25" customHeight="1" x14ac:dyDescent="0.25">
      <c r="B91" s="20"/>
      <c r="C91" s="30">
        <v>65</v>
      </c>
      <c r="D91" s="276" t="s">
        <v>1026</v>
      </c>
      <c r="E91" s="276"/>
      <c r="F91" s="276"/>
      <c r="G91" s="268" t="s">
        <v>1017</v>
      </c>
      <c r="H91" s="268"/>
      <c r="I91" s="27"/>
    </row>
    <row r="92" spans="2:9" ht="14.25" customHeight="1" x14ac:dyDescent="0.25">
      <c r="B92" s="20"/>
      <c r="C92" s="30">
        <v>66</v>
      </c>
      <c r="D92" s="276" t="s">
        <v>1027</v>
      </c>
      <c r="E92" s="276"/>
      <c r="F92" s="276"/>
      <c r="G92" s="268" t="s">
        <v>1017</v>
      </c>
      <c r="H92" s="268"/>
      <c r="I92" s="27"/>
    </row>
    <row r="93" spans="2:9" ht="14.25" customHeight="1" x14ac:dyDescent="0.25">
      <c r="B93" s="20"/>
      <c r="C93" s="30">
        <v>67</v>
      </c>
      <c r="D93" s="276" t="s">
        <v>1028</v>
      </c>
      <c r="E93" s="276"/>
      <c r="F93" s="276"/>
      <c r="G93" s="268" t="s">
        <v>1017</v>
      </c>
      <c r="H93" s="268"/>
      <c r="I93" s="27"/>
    </row>
    <row r="94" spans="2:9" ht="14.25" customHeight="1" x14ac:dyDescent="0.25">
      <c r="B94" s="20"/>
      <c r="C94" s="30">
        <v>68</v>
      </c>
      <c r="D94" s="276" t="s">
        <v>1029</v>
      </c>
      <c r="E94" s="276"/>
      <c r="F94" s="276"/>
      <c r="G94" s="268" t="s">
        <v>1017</v>
      </c>
      <c r="H94" s="268"/>
      <c r="I94" s="27"/>
    </row>
    <row r="95" spans="2:9" ht="14.25" customHeight="1" x14ac:dyDescent="0.25">
      <c r="B95" s="20"/>
      <c r="C95" s="30">
        <v>69</v>
      </c>
      <c r="D95" s="276" t="s">
        <v>1030</v>
      </c>
      <c r="E95" s="276"/>
      <c r="F95" s="276"/>
      <c r="G95" s="268" t="s">
        <v>1017</v>
      </c>
      <c r="H95" s="268"/>
      <c r="I95" s="27"/>
    </row>
    <row r="96" spans="2:9" ht="14.25" customHeight="1" x14ac:dyDescent="0.25">
      <c r="B96" s="20"/>
      <c r="C96" s="30">
        <v>70</v>
      </c>
      <c r="D96" s="276" t="s">
        <v>1031</v>
      </c>
      <c r="E96" s="276"/>
      <c r="F96" s="276"/>
      <c r="G96" s="268" t="s">
        <v>1017</v>
      </c>
      <c r="H96" s="268"/>
      <c r="I96" s="27"/>
    </row>
    <row r="97" spans="2:9" ht="14.25" customHeight="1" x14ac:dyDescent="0.25">
      <c r="B97" s="20"/>
      <c r="C97" s="30">
        <v>71</v>
      </c>
      <c r="D97" s="276" t="s">
        <v>1032</v>
      </c>
      <c r="E97" s="276"/>
      <c r="F97" s="276"/>
      <c r="G97" s="268" t="s">
        <v>1017</v>
      </c>
      <c r="H97" s="268"/>
      <c r="I97" s="27"/>
    </row>
    <row r="98" spans="2:9" ht="14.25" customHeight="1" x14ac:dyDescent="0.25">
      <c r="B98" s="20"/>
      <c r="C98" s="30">
        <v>72</v>
      </c>
      <c r="D98" s="276" t="s">
        <v>1033</v>
      </c>
      <c r="E98" s="276"/>
      <c r="F98" s="276"/>
      <c r="G98" s="268" t="s">
        <v>1017</v>
      </c>
      <c r="H98" s="268"/>
      <c r="I98" s="27"/>
    </row>
    <row r="99" spans="2:9" ht="14.25" customHeight="1" x14ac:dyDescent="0.25">
      <c r="B99" s="20"/>
      <c r="C99" s="30">
        <v>73</v>
      </c>
      <c r="D99" s="276" t="s">
        <v>1034</v>
      </c>
      <c r="E99" s="276"/>
      <c r="F99" s="276"/>
      <c r="G99" s="268" t="s">
        <v>988</v>
      </c>
      <c r="H99" s="268"/>
      <c r="I99" s="27"/>
    </row>
    <row r="100" spans="2:9" ht="14.25" customHeight="1" x14ac:dyDescent="0.25">
      <c r="B100" s="20"/>
      <c r="C100" s="30">
        <v>74</v>
      </c>
      <c r="D100" s="276" t="s">
        <v>1035</v>
      </c>
      <c r="E100" s="276"/>
      <c r="F100" s="276"/>
      <c r="G100" s="268" t="s">
        <v>988</v>
      </c>
      <c r="H100" s="268"/>
      <c r="I100" s="27"/>
    </row>
    <row r="101" spans="2:9" ht="14.25" customHeight="1" x14ac:dyDescent="0.25">
      <c r="B101" s="20"/>
      <c r="C101" s="30">
        <v>75</v>
      </c>
      <c r="D101" s="276" t="s">
        <v>1036</v>
      </c>
      <c r="E101" s="276"/>
      <c r="F101" s="276"/>
      <c r="G101" s="268" t="s">
        <v>988</v>
      </c>
      <c r="H101" s="268"/>
      <c r="I101" s="27"/>
    </row>
    <row r="102" spans="2:9" ht="14.25" customHeight="1" x14ac:dyDescent="0.25">
      <c r="B102" s="20"/>
      <c r="C102" s="30">
        <v>76</v>
      </c>
      <c r="D102" s="276" t="s">
        <v>1037</v>
      </c>
      <c r="E102" s="276"/>
      <c r="F102" s="276"/>
      <c r="G102" s="268" t="s">
        <v>988</v>
      </c>
      <c r="H102" s="268"/>
      <c r="I102" s="27"/>
    </row>
    <row r="103" spans="2:9" ht="14.25" customHeight="1" x14ac:dyDescent="0.25">
      <c r="B103" s="20"/>
      <c r="C103" s="30">
        <v>77</v>
      </c>
      <c r="D103" s="276" t="s">
        <v>1038</v>
      </c>
      <c r="E103" s="276"/>
      <c r="F103" s="276"/>
      <c r="G103" s="268" t="s">
        <v>988</v>
      </c>
      <c r="H103" s="268"/>
      <c r="I103" s="27"/>
    </row>
    <row r="104" spans="2:9" ht="14.25" customHeight="1" x14ac:dyDescent="0.25">
      <c r="B104" s="20"/>
      <c r="C104" s="30">
        <v>78</v>
      </c>
      <c r="D104" s="276" t="s">
        <v>1039</v>
      </c>
      <c r="E104" s="276"/>
      <c r="F104" s="276"/>
      <c r="G104" s="268" t="s">
        <v>988</v>
      </c>
      <c r="H104" s="268"/>
      <c r="I104" s="27"/>
    </row>
    <row r="105" spans="2:9" ht="14.25" customHeight="1" x14ac:dyDescent="0.25">
      <c r="B105" s="20"/>
      <c r="C105" s="30">
        <v>79</v>
      </c>
      <c r="D105" s="276" t="s">
        <v>1040</v>
      </c>
      <c r="E105" s="276"/>
      <c r="F105" s="276"/>
      <c r="G105" s="268" t="s">
        <v>988</v>
      </c>
      <c r="H105" s="268"/>
      <c r="I105" s="27"/>
    </row>
    <row r="106" spans="2:9" ht="14.25" customHeight="1" x14ac:dyDescent="0.25">
      <c r="B106" s="20"/>
      <c r="C106" s="30">
        <v>80</v>
      </c>
      <c r="D106" s="276" t="s">
        <v>1041</v>
      </c>
      <c r="E106" s="276"/>
      <c r="F106" s="276"/>
      <c r="G106" s="268" t="s">
        <v>988</v>
      </c>
      <c r="H106" s="268"/>
      <c r="I106" s="27"/>
    </row>
    <row r="107" spans="2:9" ht="14.25" customHeight="1" x14ac:dyDescent="0.25">
      <c r="B107" s="20"/>
      <c r="C107" s="30">
        <v>81</v>
      </c>
      <c r="D107" s="276" t="s">
        <v>1042</v>
      </c>
      <c r="E107" s="276"/>
      <c r="F107" s="276"/>
      <c r="G107" s="268" t="s">
        <v>988</v>
      </c>
      <c r="H107" s="268"/>
      <c r="I107" s="27"/>
    </row>
    <row r="108" spans="2:9" ht="14.25" customHeight="1" x14ac:dyDescent="0.25">
      <c r="B108" s="20"/>
      <c r="C108" s="30">
        <v>82</v>
      </c>
      <c r="D108" s="276" t="s">
        <v>1043</v>
      </c>
      <c r="E108" s="276"/>
      <c r="F108" s="276"/>
      <c r="G108" s="268" t="s">
        <v>988</v>
      </c>
      <c r="H108" s="268"/>
      <c r="I108" s="27"/>
    </row>
    <row r="109" spans="2:9" ht="14.25" customHeight="1" x14ac:dyDescent="0.25">
      <c r="B109" s="20"/>
      <c r="C109" s="30">
        <v>83</v>
      </c>
      <c r="D109" s="276" t="s">
        <v>1044</v>
      </c>
      <c r="E109" s="276"/>
      <c r="F109" s="276"/>
      <c r="G109" s="268" t="s">
        <v>988</v>
      </c>
      <c r="H109" s="268"/>
      <c r="I109" s="27"/>
    </row>
    <row r="110" spans="2:9" ht="14.25" customHeight="1" x14ac:dyDescent="0.25">
      <c r="B110" s="20"/>
      <c r="C110" s="30">
        <v>84</v>
      </c>
      <c r="D110" s="276" t="s">
        <v>1045</v>
      </c>
      <c r="E110" s="276"/>
      <c r="F110" s="276"/>
      <c r="G110" s="268" t="s">
        <v>988</v>
      </c>
      <c r="H110" s="268"/>
      <c r="I110" s="27"/>
    </row>
    <row r="111" spans="2:9" ht="14.25" customHeight="1" x14ac:dyDescent="0.25">
      <c r="B111" s="20"/>
      <c r="C111" s="30">
        <v>85</v>
      </c>
      <c r="D111" s="276" t="s">
        <v>1046</v>
      </c>
      <c r="E111" s="276"/>
      <c r="F111" s="276"/>
      <c r="G111" s="268" t="s">
        <v>988</v>
      </c>
      <c r="H111" s="268"/>
      <c r="I111" s="27"/>
    </row>
    <row r="112" spans="2:9" ht="14.25" customHeight="1" x14ac:dyDescent="0.25">
      <c r="B112" s="20"/>
      <c r="C112" s="30">
        <v>86</v>
      </c>
      <c r="D112" s="276" t="s">
        <v>1047</v>
      </c>
      <c r="E112" s="276"/>
      <c r="F112" s="276"/>
      <c r="G112" s="268" t="s">
        <v>988</v>
      </c>
      <c r="H112" s="268"/>
      <c r="I112" s="27"/>
    </row>
    <row r="113" spans="2:9" ht="14.25" customHeight="1" x14ac:dyDescent="0.25">
      <c r="B113" s="20"/>
      <c r="C113" s="31">
        <v>87</v>
      </c>
      <c r="D113" s="277" t="s">
        <v>1048</v>
      </c>
      <c r="E113" s="277"/>
      <c r="F113" s="277"/>
      <c r="G113" s="268" t="s">
        <v>988</v>
      </c>
      <c r="H113" s="268"/>
      <c r="I113" s="27"/>
    </row>
    <row r="114" spans="2:9" ht="14.25" customHeight="1" x14ac:dyDescent="0.25">
      <c r="B114" s="20"/>
      <c r="C114" s="30">
        <v>88</v>
      </c>
      <c r="D114" s="274" t="s">
        <v>986</v>
      </c>
      <c r="E114" s="274"/>
      <c r="F114" s="274"/>
      <c r="G114" s="268"/>
      <c r="H114" s="268"/>
      <c r="I114" s="27"/>
    </row>
    <row r="115" spans="2:9" ht="14.25" customHeight="1" x14ac:dyDescent="0.25">
      <c r="B115" s="20"/>
      <c r="C115" s="30">
        <v>89</v>
      </c>
      <c r="D115" s="274" t="s">
        <v>986</v>
      </c>
      <c r="E115" s="274"/>
      <c r="F115" s="274"/>
      <c r="G115" s="268"/>
      <c r="H115" s="268"/>
      <c r="I115" s="27"/>
    </row>
    <row r="116" spans="2:9" ht="14.25" customHeight="1" x14ac:dyDescent="0.25">
      <c r="B116" s="20"/>
      <c r="C116" s="30">
        <v>90</v>
      </c>
      <c r="D116" s="274" t="s">
        <v>986</v>
      </c>
      <c r="E116" s="274"/>
      <c r="F116" s="274"/>
      <c r="G116" s="268"/>
      <c r="H116" s="268"/>
      <c r="I116" s="27"/>
    </row>
    <row r="117" spans="2:9" ht="14.25" customHeight="1" x14ac:dyDescent="0.25">
      <c r="B117" s="20"/>
      <c r="C117" s="30">
        <v>91</v>
      </c>
      <c r="D117" s="274" t="s">
        <v>986</v>
      </c>
      <c r="E117" s="274"/>
      <c r="F117" s="274"/>
      <c r="G117" s="268"/>
      <c r="H117" s="268"/>
      <c r="I117" s="27"/>
    </row>
    <row r="118" spans="2:9" ht="14.25" customHeight="1" x14ac:dyDescent="0.25">
      <c r="B118" s="20"/>
      <c r="C118" s="30">
        <v>92</v>
      </c>
      <c r="D118" s="274" t="s">
        <v>986</v>
      </c>
      <c r="E118" s="274"/>
      <c r="F118" s="274"/>
      <c r="G118" s="268"/>
      <c r="H118" s="268"/>
      <c r="I118" s="27"/>
    </row>
    <row r="119" spans="2:9" ht="14.25" customHeight="1" x14ac:dyDescent="0.25">
      <c r="B119" s="20"/>
      <c r="C119" s="30">
        <v>93</v>
      </c>
      <c r="D119" s="274" t="s">
        <v>986</v>
      </c>
      <c r="E119" s="274"/>
      <c r="F119" s="274"/>
      <c r="G119" s="268"/>
      <c r="H119" s="268"/>
      <c r="I119" s="27"/>
    </row>
    <row r="120" spans="2:9" ht="14.25" customHeight="1" x14ac:dyDescent="0.25">
      <c r="B120" s="272"/>
      <c r="C120" s="272"/>
      <c r="D120" s="272"/>
      <c r="E120" s="272"/>
      <c r="F120" s="272"/>
      <c r="G120" s="272"/>
      <c r="H120" s="272"/>
      <c r="I120" s="27"/>
    </row>
    <row r="121" spans="2:9" ht="14.25" customHeight="1" x14ac:dyDescent="0.25">
      <c r="B121" s="30">
        <v>120</v>
      </c>
      <c r="C121" s="30">
        <v>120</v>
      </c>
      <c r="D121" s="268" t="s">
        <v>1049</v>
      </c>
      <c r="E121" s="268"/>
      <c r="F121" s="268"/>
      <c r="G121" s="269" t="s">
        <v>1050</v>
      </c>
      <c r="H121" s="268"/>
      <c r="I121" s="27" t="s">
        <v>1051</v>
      </c>
    </row>
    <row r="122" spans="2:9" ht="14.25" customHeight="1" x14ac:dyDescent="0.25">
      <c r="B122" s="30">
        <v>121</v>
      </c>
      <c r="C122" s="30">
        <v>121</v>
      </c>
      <c r="D122" s="268" t="s">
        <v>1052</v>
      </c>
      <c r="E122" s="268"/>
      <c r="F122" s="268"/>
      <c r="G122" s="269" t="s">
        <v>1050</v>
      </c>
      <c r="H122" s="268"/>
      <c r="I122" s="27" t="s">
        <v>1051</v>
      </c>
    </row>
    <row r="123" spans="2:9" ht="14.25" customHeight="1" x14ac:dyDescent="0.25">
      <c r="B123" s="30">
        <v>122</v>
      </c>
      <c r="C123" s="30">
        <v>122</v>
      </c>
      <c r="D123" s="268" t="s">
        <v>1053</v>
      </c>
      <c r="E123" s="268"/>
      <c r="F123" s="268"/>
      <c r="G123" s="269" t="s">
        <v>1050</v>
      </c>
      <c r="H123" s="268"/>
      <c r="I123" s="27" t="s">
        <v>1051</v>
      </c>
    </row>
    <row r="124" spans="2:9" ht="14.25" customHeight="1" x14ac:dyDescent="0.25">
      <c r="B124" s="30">
        <v>123</v>
      </c>
      <c r="C124" s="30">
        <v>123</v>
      </c>
      <c r="D124" s="268" t="s">
        <v>1054</v>
      </c>
      <c r="E124" s="268"/>
      <c r="F124" s="268"/>
      <c r="G124" s="269" t="s">
        <v>1050</v>
      </c>
      <c r="H124" s="268"/>
      <c r="I124" s="27" t="s">
        <v>1051</v>
      </c>
    </row>
    <row r="125" spans="2:9" ht="14.25" customHeight="1" x14ac:dyDescent="0.25">
      <c r="B125" s="30">
        <v>124</v>
      </c>
      <c r="C125" s="30">
        <v>124</v>
      </c>
      <c r="D125" s="268" t="s">
        <v>986</v>
      </c>
      <c r="E125" s="268"/>
      <c r="F125" s="268"/>
      <c r="G125" s="269" t="s">
        <v>1050</v>
      </c>
      <c r="H125" s="268"/>
      <c r="I125" s="27" t="s">
        <v>1051</v>
      </c>
    </row>
    <row r="126" spans="2:9" ht="14.25" customHeight="1" x14ac:dyDescent="0.25">
      <c r="B126" s="30">
        <v>125</v>
      </c>
      <c r="C126" s="30">
        <v>125</v>
      </c>
      <c r="D126" s="268" t="s">
        <v>1055</v>
      </c>
      <c r="E126" s="268"/>
      <c r="F126" s="268"/>
      <c r="G126" s="269" t="s">
        <v>1050</v>
      </c>
      <c r="H126" s="268"/>
      <c r="I126" s="27" t="s">
        <v>1051</v>
      </c>
    </row>
    <row r="127" spans="2:9" ht="14.25" customHeight="1" x14ac:dyDescent="0.25">
      <c r="B127" s="30">
        <v>126</v>
      </c>
      <c r="C127" s="30">
        <v>126</v>
      </c>
      <c r="D127" s="268" t="s">
        <v>1056</v>
      </c>
      <c r="E127" s="268"/>
      <c r="F127" s="268"/>
      <c r="G127" s="269" t="s">
        <v>1050</v>
      </c>
      <c r="H127" s="268"/>
      <c r="I127" s="27" t="s">
        <v>1051</v>
      </c>
    </row>
    <row r="128" spans="2:9" ht="14.25" customHeight="1" x14ac:dyDescent="0.25">
      <c r="B128" s="30">
        <v>127</v>
      </c>
      <c r="C128" s="30">
        <v>127</v>
      </c>
      <c r="D128" s="268" t="s">
        <v>1057</v>
      </c>
      <c r="E128" s="268"/>
      <c r="F128" s="268"/>
      <c r="G128" s="269" t="s">
        <v>1050</v>
      </c>
      <c r="H128" s="268"/>
      <c r="I128" s="27" t="s">
        <v>1051</v>
      </c>
    </row>
    <row r="129" spans="2:9" ht="14.25" customHeight="1" x14ac:dyDescent="0.25">
      <c r="B129" s="30">
        <v>128</v>
      </c>
      <c r="C129" s="30">
        <v>128</v>
      </c>
      <c r="D129" s="268" t="s">
        <v>1058</v>
      </c>
      <c r="E129" s="268"/>
      <c r="F129" s="268"/>
      <c r="G129" s="269" t="s">
        <v>1050</v>
      </c>
      <c r="H129" s="268"/>
      <c r="I129" s="27" t="s">
        <v>1051</v>
      </c>
    </row>
    <row r="130" spans="2:9" ht="14.25" customHeight="1" x14ac:dyDescent="0.25">
      <c r="B130" s="30">
        <v>129</v>
      </c>
      <c r="C130" s="30">
        <v>129</v>
      </c>
      <c r="D130" s="268" t="s">
        <v>1059</v>
      </c>
      <c r="E130" s="268"/>
      <c r="F130" s="268"/>
      <c r="G130" s="269" t="s">
        <v>1050</v>
      </c>
      <c r="H130" s="268"/>
      <c r="I130" s="27" t="s">
        <v>1051</v>
      </c>
    </row>
    <row r="131" spans="2:9" ht="14.25" customHeight="1" x14ac:dyDescent="0.25">
      <c r="B131" s="30">
        <v>130</v>
      </c>
      <c r="C131" s="30">
        <v>130</v>
      </c>
      <c r="D131" s="268" t="s">
        <v>1060</v>
      </c>
      <c r="E131" s="268"/>
      <c r="F131" s="268"/>
      <c r="G131" s="269" t="s">
        <v>1050</v>
      </c>
      <c r="H131" s="268"/>
      <c r="I131" s="27" t="s">
        <v>1051</v>
      </c>
    </row>
    <row r="132" spans="2:9" ht="14.25" customHeight="1" x14ac:dyDescent="0.25">
      <c r="B132" s="30">
        <v>131</v>
      </c>
      <c r="C132" s="30">
        <v>131</v>
      </c>
      <c r="D132" s="268" t="s">
        <v>1061</v>
      </c>
      <c r="E132" s="268"/>
      <c r="F132" s="268"/>
      <c r="G132" s="269" t="s">
        <v>1050</v>
      </c>
      <c r="H132" s="268"/>
      <c r="I132" s="27" t="s">
        <v>1051</v>
      </c>
    </row>
    <row r="133" spans="2:9" ht="14.25" customHeight="1" x14ac:dyDescent="0.25">
      <c r="B133" s="30">
        <v>132</v>
      </c>
      <c r="C133" s="30">
        <v>132</v>
      </c>
      <c r="D133" s="268" t="s">
        <v>1062</v>
      </c>
      <c r="E133" s="268"/>
      <c r="F133" s="268"/>
      <c r="G133" s="269" t="s">
        <v>1050</v>
      </c>
      <c r="H133" s="268"/>
      <c r="I133" s="27" t="s">
        <v>1051</v>
      </c>
    </row>
    <row r="134" spans="2:9" ht="14.25" customHeight="1" x14ac:dyDescent="0.25">
      <c r="B134" s="30">
        <v>133</v>
      </c>
      <c r="C134" s="30">
        <v>133</v>
      </c>
      <c r="D134" s="268" t="s">
        <v>1063</v>
      </c>
      <c r="E134" s="268"/>
      <c r="F134" s="268"/>
      <c r="G134" s="269" t="s">
        <v>1050</v>
      </c>
      <c r="H134" s="268"/>
      <c r="I134" s="27" t="s">
        <v>1051</v>
      </c>
    </row>
    <row r="135" spans="2:9" ht="14.25" customHeight="1" x14ac:dyDescent="0.25">
      <c r="B135" s="30">
        <v>134</v>
      </c>
      <c r="C135" s="30">
        <v>134</v>
      </c>
      <c r="D135" s="268" t="s">
        <v>1064</v>
      </c>
      <c r="E135" s="268"/>
      <c r="F135" s="268"/>
      <c r="G135" s="269" t="s">
        <v>1050</v>
      </c>
      <c r="H135" s="268"/>
      <c r="I135" s="27" t="s">
        <v>1051</v>
      </c>
    </row>
    <row r="136" spans="2:9" ht="14.25" customHeight="1" x14ac:dyDescent="0.25">
      <c r="B136" s="30">
        <v>135</v>
      </c>
      <c r="C136" s="30">
        <v>135</v>
      </c>
      <c r="D136" s="268" t="s">
        <v>1065</v>
      </c>
      <c r="E136" s="268"/>
      <c r="F136" s="268"/>
      <c r="G136" s="269" t="s">
        <v>1050</v>
      </c>
      <c r="H136" s="268"/>
      <c r="I136" s="27" t="s">
        <v>1051</v>
      </c>
    </row>
    <row r="137" spans="2:9" ht="14.25" customHeight="1" x14ac:dyDescent="0.25">
      <c r="B137" s="30">
        <v>136</v>
      </c>
      <c r="C137" s="30">
        <v>136</v>
      </c>
      <c r="D137" s="268" t="s">
        <v>1066</v>
      </c>
      <c r="E137" s="268"/>
      <c r="F137" s="268"/>
      <c r="G137" s="269" t="s">
        <v>1050</v>
      </c>
      <c r="H137" s="268"/>
      <c r="I137" s="27" t="s">
        <v>1051</v>
      </c>
    </row>
    <row r="138" spans="2:9" ht="14.25" customHeight="1" x14ac:dyDescent="0.25">
      <c r="B138" s="30">
        <v>137</v>
      </c>
      <c r="C138" s="30">
        <v>137</v>
      </c>
      <c r="D138" s="268" t="s">
        <v>1067</v>
      </c>
      <c r="E138" s="268"/>
      <c r="F138" s="268"/>
      <c r="G138" s="269" t="s">
        <v>1050</v>
      </c>
      <c r="H138" s="268"/>
      <c r="I138" s="27" t="s">
        <v>1051</v>
      </c>
    </row>
    <row r="139" spans="2:9" ht="14.25" customHeight="1" x14ac:dyDescent="0.25">
      <c r="B139" s="30">
        <v>138</v>
      </c>
      <c r="C139" s="30">
        <v>138</v>
      </c>
      <c r="D139" s="268" t="s">
        <v>1068</v>
      </c>
      <c r="E139" s="268"/>
      <c r="F139" s="268"/>
      <c r="G139" s="269" t="s">
        <v>1050</v>
      </c>
      <c r="H139" s="268"/>
      <c r="I139" s="27" t="s">
        <v>1051</v>
      </c>
    </row>
    <row r="140" spans="2:9" ht="14.25" customHeight="1" x14ac:dyDescent="0.25">
      <c r="B140" s="30">
        <v>139</v>
      </c>
      <c r="C140" s="30">
        <v>139</v>
      </c>
      <c r="D140" s="268" t="s">
        <v>1069</v>
      </c>
      <c r="E140" s="268"/>
      <c r="F140" s="268"/>
      <c r="G140" s="269" t="s">
        <v>1050</v>
      </c>
      <c r="H140" s="268"/>
      <c r="I140" s="27" t="s">
        <v>1051</v>
      </c>
    </row>
    <row r="141" spans="2:9" ht="14.25" customHeight="1" x14ac:dyDescent="0.25">
      <c r="B141" s="30">
        <v>140</v>
      </c>
      <c r="C141" s="30">
        <v>140</v>
      </c>
      <c r="D141" s="268" t="s">
        <v>1070</v>
      </c>
      <c r="E141" s="268"/>
      <c r="F141" s="268"/>
      <c r="G141" s="269" t="s">
        <v>1050</v>
      </c>
      <c r="H141" s="268"/>
      <c r="I141" s="27" t="s">
        <v>1051</v>
      </c>
    </row>
    <row r="142" spans="2:9" ht="14.25" customHeight="1" x14ac:dyDescent="0.25">
      <c r="B142" s="30">
        <v>141</v>
      </c>
      <c r="C142" s="30">
        <v>141</v>
      </c>
      <c r="D142" s="268" t="s">
        <v>1071</v>
      </c>
      <c r="E142" s="268"/>
      <c r="F142" s="268"/>
      <c r="G142" s="269" t="s">
        <v>1050</v>
      </c>
      <c r="H142" s="268"/>
      <c r="I142" s="27" t="s">
        <v>1051</v>
      </c>
    </row>
    <row r="143" spans="2:9" ht="14.25" customHeight="1" x14ac:dyDescent="0.25">
      <c r="B143" s="30">
        <v>142</v>
      </c>
      <c r="C143" s="30">
        <v>142</v>
      </c>
      <c r="D143" s="274" t="s">
        <v>1072</v>
      </c>
      <c r="E143" s="274"/>
      <c r="F143" s="274"/>
      <c r="G143" s="269" t="s">
        <v>1050</v>
      </c>
      <c r="H143" s="268"/>
      <c r="I143" s="27" t="s">
        <v>1051</v>
      </c>
    </row>
    <row r="144" spans="2:9" ht="14.25" customHeight="1" x14ac:dyDescent="0.25">
      <c r="B144" s="30">
        <v>143</v>
      </c>
      <c r="C144" s="30">
        <v>143</v>
      </c>
      <c r="D144" s="274" t="s">
        <v>1073</v>
      </c>
      <c r="E144" s="274"/>
      <c r="F144" s="274"/>
      <c r="G144" s="269" t="s">
        <v>1050</v>
      </c>
      <c r="H144" s="268"/>
      <c r="I144" s="27" t="s">
        <v>1051</v>
      </c>
    </row>
    <row r="145" spans="2:9" ht="14.25" customHeight="1" x14ac:dyDescent="0.25">
      <c r="B145" s="30">
        <v>144</v>
      </c>
      <c r="C145" s="30">
        <v>144</v>
      </c>
      <c r="D145" s="274" t="s">
        <v>1074</v>
      </c>
      <c r="E145" s="274"/>
      <c r="F145" s="274"/>
      <c r="G145" s="269" t="s">
        <v>1050</v>
      </c>
      <c r="H145" s="268"/>
      <c r="I145" s="27" t="s">
        <v>1051</v>
      </c>
    </row>
    <row r="146" spans="2:9" ht="14.25" customHeight="1" x14ac:dyDescent="0.25">
      <c r="B146" s="30">
        <v>145</v>
      </c>
      <c r="C146" s="30">
        <v>145</v>
      </c>
      <c r="D146" s="274" t="s">
        <v>1075</v>
      </c>
      <c r="E146" s="274"/>
      <c r="F146" s="274"/>
      <c r="G146" s="269" t="s">
        <v>1050</v>
      </c>
      <c r="H146" s="268"/>
      <c r="I146" s="27" t="s">
        <v>1051</v>
      </c>
    </row>
    <row r="147" spans="2:9" ht="14.25" customHeight="1" x14ac:dyDescent="0.25">
      <c r="B147" s="30">
        <v>146</v>
      </c>
      <c r="C147" s="30">
        <v>146</v>
      </c>
      <c r="D147" s="274" t="s">
        <v>1076</v>
      </c>
      <c r="E147" s="274"/>
      <c r="F147" s="274"/>
      <c r="G147" s="269" t="s">
        <v>1050</v>
      </c>
      <c r="H147" s="268"/>
      <c r="I147" s="27" t="s">
        <v>1051</v>
      </c>
    </row>
    <row r="148" spans="2:9" ht="14.25" customHeight="1" x14ac:dyDescent="0.25">
      <c r="B148" s="30">
        <v>147</v>
      </c>
      <c r="C148" s="30">
        <v>147</v>
      </c>
      <c r="D148" s="274" t="s">
        <v>1077</v>
      </c>
      <c r="E148" s="274"/>
      <c r="F148" s="274"/>
      <c r="G148" s="269" t="s">
        <v>1050</v>
      </c>
      <c r="H148" s="268"/>
      <c r="I148" s="27" t="s">
        <v>1051</v>
      </c>
    </row>
    <row r="149" spans="2:9" ht="14.25" customHeight="1" x14ac:dyDescent="0.25">
      <c r="B149" s="30">
        <v>148</v>
      </c>
      <c r="C149" s="30">
        <v>148</v>
      </c>
      <c r="D149" s="274" t="s">
        <v>1078</v>
      </c>
      <c r="E149" s="274"/>
      <c r="F149" s="274"/>
      <c r="G149" s="269" t="s">
        <v>1050</v>
      </c>
      <c r="H149" s="268"/>
      <c r="I149" s="27" t="s">
        <v>1051</v>
      </c>
    </row>
    <row r="150" spans="2:9" ht="14.25" customHeight="1" x14ac:dyDescent="0.25">
      <c r="B150" s="30">
        <v>149</v>
      </c>
      <c r="C150" s="30">
        <v>149</v>
      </c>
      <c r="D150" s="274" t="s">
        <v>1079</v>
      </c>
      <c r="E150" s="274"/>
      <c r="F150" s="274"/>
      <c r="G150" s="269" t="s">
        <v>1050</v>
      </c>
      <c r="H150" s="268"/>
      <c r="I150" s="27" t="s">
        <v>1051</v>
      </c>
    </row>
    <row r="151" spans="2:9" ht="14.25" customHeight="1" x14ac:dyDescent="0.25">
      <c r="B151" s="30">
        <v>150</v>
      </c>
      <c r="C151" s="30">
        <v>150</v>
      </c>
      <c r="D151" s="274" t="s">
        <v>1080</v>
      </c>
      <c r="E151" s="274"/>
      <c r="F151" s="274"/>
      <c r="G151" s="269" t="s">
        <v>1050</v>
      </c>
      <c r="H151" s="268"/>
      <c r="I151" s="27" t="s">
        <v>1051</v>
      </c>
    </row>
    <row r="152" spans="2:9" ht="14.25" customHeight="1" x14ac:dyDescent="0.25">
      <c r="B152" s="31">
        <v>151</v>
      </c>
      <c r="C152" s="31">
        <v>151</v>
      </c>
      <c r="D152" s="269" t="s">
        <v>1081</v>
      </c>
      <c r="E152" s="269"/>
      <c r="F152" s="269"/>
      <c r="G152" s="269" t="s">
        <v>1050</v>
      </c>
      <c r="H152" s="268"/>
      <c r="I152" s="27" t="s">
        <v>1051</v>
      </c>
    </row>
    <row r="153" spans="2:9" ht="14.25" customHeight="1" x14ac:dyDescent="0.25">
      <c r="B153" s="272"/>
      <c r="C153" s="272"/>
      <c r="D153" s="272"/>
      <c r="E153" s="272"/>
      <c r="F153" s="272"/>
      <c r="G153" s="272"/>
      <c r="H153" s="272"/>
      <c r="I153" s="27"/>
    </row>
    <row r="154" spans="2:9" ht="14.25" customHeight="1" x14ac:dyDescent="0.25">
      <c r="B154" s="30">
        <v>200</v>
      </c>
      <c r="C154" s="30">
        <v>200</v>
      </c>
      <c r="D154" s="275" t="s">
        <v>1082</v>
      </c>
      <c r="E154" s="275"/>
      <c r="F154" s="275"/>
      <c r="G154" s="278" t="s">
        <v>1083</v>
      </c>
      <c r="H154" s="278"/>
      <c r="I154" s="27" t="s">
        <v>1084</v>
      </c>
    </row>
    <row r="155" spans="2:9" ht="14.25" customHeight="1" x14ac:dyDescent="0.25">
      <c r="B155" s="30">
        <v>201</v>
      </c>
      <c r="C155" s="30">
        <v>201</v>
      </c>
      <c r="D155" s="268" t="s">
        <v>1085</v>
      </c>
      <c r="E155" s="268"/>
      <c r="F155" s="268"/>
      <c r="G155" s="279" t="s">
        <v>1086</v>
      </c>
      <c r="H155" s="279"/>
      <c r="I155" s="27" t="s">
        <v>1087</v>
      </c>
    </row>
    <row r="156" spans="2:9" ht="14.25" customHeight="1" x14ac:dyDescent="0.25">
      <c r="B156" s="30">
        <v>202</v>
      </c>
      <c r="C156" s="30">
        <v>202</v>
      </c>
      <c r="D156" s="268" t="s">
        <v>1088</v>
      </c>
      <c r="E156" s="268"/>
      <c r="F156" s="268"/>
      <c r="G156" s="279" t="s">
        <v>1089</v>
      </c>
      <c r="H156" s="279"/>
      <c r="I156" s="27" t="s">
        <v>1090</v>
      </c>
    </row>
    <row r="157" spans="2:9" ht="14.25" customHeight="1" x14ac:dyDescent="0.25">
      <c r="B157" s="30"/>
      <c r="C157" s="30">
        <v>203</v>
      </c>
      <c r="D157" s="268" t="s">
        <v>1091</v>
      </c>
      <c r="E157" s="268"/>
      <c r="F157" s="268"/>
      <c r="G157" s="279" t="s">
        <v>1092</v>
      </c>
      <c r="H157" s="279"/>
      <c r="I157" s="27"/>
    </row>
    <row r="158" spans="2:9" ht="14.25" customHeight="1" x14ac:dyDescent="0.25">
      <c r="B158" s="30">
        <v>204</v>
      </c>
      <c r="C158" s="30">
        <v>204</v>
      </c>
      <c r="D158" s="275" t="s">
        <v>1093</v>
      </c>
      <c r="E158" s="275"/>
      <c r="F158" s="275"/>
      <c r="G158" s="280" t="s">
        <v>1094</v>
      </c>
      <c r="H158" s="279"/>
      <c r="I158" s="27" t="s">
        <v>1095</v>
      </c>
    </row>
    <row r="159" spans="2:9" ht="14.25" customHeight="1" x14ac:dyDescent="0.25">
      <c r="B159" s="30">
        <v>205</v>
      </c>
      <c r="C159" s="30">
        <v>205</v>
      </c>
      <c r="D159" s="275" t="s">
        <v>1096</v>
      </c>
      <c r="E159" s="275"/>
      <c r="F159" s="275"/>
      <c r="G159" s="280" t="s">
        <v>1094</v>
      </c>
      <c r="H159" s="279"/>
      <c r="I159" s="27" t="s">
        <v>1095</v>
      </c>
    </row>
    <row r="160" spans="2:9" ht="14.25" customHeight="1" x14ac:dyDescent="0.25">
      <c r="B160" s="30">
        <v>206</v>
      </c>
      <c r="C160" s="30">
        <v>206</v>
      </c>
      <c r="D160" s="275" t="s">
        <v>1097</v>
      </c>
      <c r="E160" s="275"/>
      <c r="F160" s="275"/>
      <c r="G160" s="280" t="s">
        <v>1094</v>
      </c>
      <c r="H160" s="279"/>
      <c r="I160" s="27" t="s">
        <v>1095</v>
      </c>
    </row>
    <row r="161" spans="1:10" ht="14.25" customHeight="1" x14ac:dyDescent="0.25">
      <c r="B161" s="30">
        <v>207</v>
      </c>
      <c r="C161" s="30">
        <v>207</v>
      </c>
      <c r="D161" s="275" t="s">
        <v>1098</v>
      </c>
      <c r="E161" s="275"/>
      <c r="F161" s="275"/>
      <c r="G161" s="281" t="s">
        <v>1099</v>
      </c>
      <c r="H161" s="279"/>
      <c r="I161" s="27" t="s">
        <v>223</v>
      </c>
    </row>
    <row r="162" spans="1:10" ht="14.25" customHeight="1" x14ac:dyDescent="0.25">
      <c r="B162" s="30">
        <v>208</v>
      </c>
      <c r="C162" s="30">
        <v>208</v>
      </c>
      <c r="D162" s="275" t="s">
        <v>1100</v>
      </c>
      <c r="E162" s="275"/>
      <c r="F162" s="275"/>
      <c r="G162" s="280" t="s">
        <v>1101</v>
      </c>
      <c r="H162" s="279"/>
      <c r="I162" s="27" t="s">
        <v>1102</v>
      </c>
    </row>
    <row r="163" spans="1:10" ht="14.25" customHeight="1" x14ac:dyDescent="0.25">
      <c r="B163" s="30">
        <v>209</v>
      </c>
      <c r="C163" s="30">
        <v>209</v>
      </c>
      <c r="D163" s="275" t="s">
        <v>1103</v>
      </c>
      <c r="E163" s="275"/>
      <c r="F163" s="275"/>
      <c r="G163" s="281" t="s">
        <v>1104</v>
      </c>
      <c r="H163" s="281"/>
      <c r="I163" s="27" t="s">
        <v>1105</v>
      </c>
    </row>
    <row r="164" spans="1:10" ht="14.25" customHeight="1" x14ac:dyDescent="0.25">
      <c r="B164" s="30">
        <v>210</v>
      </c>
      <c r="C164" s="30">
        <v>210</v>
      </c>
      <c r="D164" s="276" t="s">
        <v>1106</v>
      </c>
      <c r="E164" s="276"/>
      <c r="F164" s="276"/>
      <c r="G164" s="278" t="s">
        <v>1107</v>
      </c>
      <c r="H164" s="278"/>
      <c r="I164" s="27" t="s">
        <v>1108</v>
      </c>
    </row>
    <row r="165" spans="1:10" ht="14.25" customHeight="1" x14ac:dyDescent="0.25">
      <c r="B165" s="30">
        <v>211</v>
      </c>
      <c r="C165" s="30">
        <v>211</v>
      </c>
      <c r="D165" s="276" t="s">
        <v>1109</v>
      </c>
      <c r="E165" s="276"/>
      <c r="F165" s="276"/>
      <c r="G165" s="281" t="s">
        <v>1110</v>
      </c>
      <c r="H165" s="278"/>
      <c r="I165" s="27" t="s">
        <v>1111</v>
      </c>
    </row>
    <row r="166" spans="1:10" ht="14.25" customHeight="1" x14ac:dyDescent="0.25">
      <c r="B166" s="30"/>
      <c r="C166" s="30"/>
      <c r="D166" s="26"/>
      <c r="E166" s="26"/>
      <c r="F166" s="26"/>
      <c r="G166" s="32"/>
      <c r="H166" s="32"/>
      <c r="I166" s="27"/>
    </row>
    <row r="167" spans="1:10" ht="15.6" x14ac:dyDescent="0.25">
      <c r="B167" s="33"/>
      <c r="C167" s="16"/>
      <c r="D167" s="11"/>
      <c r="E167" s="11"/>
      <c r="F167" s="7"/>
      <c r="G167" s="11"/>
      <c r="H167" s="11"/>
      <c r="I167" s="28"/>
      <c r="J167" s="44"/>
    </row>
    <row r="168" spans="1:10" ht="15.6" x14ac:dyDescent="0.25">
      <c r="A168" s="11"/>
      <c r="B168" s="15" t="s">
        <v>1112</v>
      </c>
      <c r="C168" s="16"/>
      <c r="D168" s="11"/>
      <c r="E168" s="11"/>
      <c r="F168" s="7"/>
      <c r="G168" s="11"/>
      <c r="H168" s="11"/>
      <c r="I168" s="28"/>
      <c r="J168" s="44"/>
    </row>
    <row r="169" spans="1:10" ht="46.95" customHeight="1" x14ac:dyDescent="0.25">
      <c r="B169" s="18" t="s">
        <v>1113</v>
      </c>
      <c r="C169" s="18" t="s">
        <v>1114</v>
      </c>
      <c r="D169" s="282" t="s">
        <v>1115</v>
      </c>
      <c r="E169" s="283"/>
      <c r="F169" s="284"/>
      <c r="G169" s="19" t="s">
        <v>1116</v>
      </c>
      <c r="H169" s="18" t="s">
        <v>1117</v>
      </c>
      <c r="I169" s="27"/>
    </row>
    <row r="170" spans="1:10" ht="15.6" x14ac:dyDescent="0.25">
      <c r="B170" s="34"/>
      <c r="C170" s="35">
        <v>1</v>
      </c>
      <c r="D170" s="275" t="s">
        <v>1118</v>
      </c>
      <c r="E170" s="275"/>
      <c r="F170" s="275"/>
      <c r="G170" s="36" t="s">
        <v>1119</v>
      </c>
      <c r="H170" s="37" t="s">
        <v>1120</v>
      </c>
      <c r="I170" s="27"/>
    </row>
    <row r="171" spans="1:10" ht="15.6" x14ac:dyDescent="0.25">
      <c r="B171" s="34"/>
      <c r="C171" s="35">
        <v>2</v>
      </c>
      <c r="D171" s="275" t="s">
        <v>1121</v>
      </c>
      <c r="E171" s="275"/>
      <c r="F171" s="275"/>
      <c r="G171" s="36" t="s">
        <v>1119</v>
      </c>
      <c r="H171" s="37" t="s">
        <v>1120</v>
      </c>
      <c r="I171" s="27"/>
    </row>
    <row r="172" spans="1:10" ht="15.6" x14ac:dyDescent="0.25">
      <c r="B172" s="34"/>
      <c r="C172" s="35">
        <v>3</v>
      </c>
      <c r="D172" s="275" t="s">
        <v>1122</v>
      </c>
      <c r="E172" s="275"/>
      <c r="F172" s="275"/>
      <c r="G172" s="36" t="s">
        <v>1119</v>
      </c>
      <c r="H172" s="37" t="s">
        <v>1120</v>
      </c>
      <c r="I172" s="27"/>
    </row>
    <row r="173" spans="1:10" ht="15.6" x14ac:dyDescent="0.25">
      <c r="B173" s="34"/>
      <c r="C173" s="35">
        <v>4</v>
      </c>
      <c r="D173" s="275" t="s">
        <v>1123</v>
      </c>
      <c r="E173" s="275"/>
      <c r="F173" s="275"/>
      <c r="G173" s="36" t="s">
        <v>1119</v>
      </c>
      <c r="H173" s="37" t="s">
        <v>1120</v>
      </c>
      <c r="I173" s="27"/>
    </row>
    <row r="174" spans="1:10" ht="14.25" customHeight="1" x14ac:dyDescent="0.25">
      <c r="B174" s="34"/>
      <c r="C174" s="35">
        <v>5</v>
      </c>
      <c r="D174" s="275" t="s">
        <v>1124</v>
      </c>
      <c r="E174" s="275"/>
      <c r="F174" s="275"/>
      <c r="G174" s="36" t="s">
        <v>1119</v>
      </c>
      <c r="H174" s="37" t="s">
        <v>1120</v>
      </c>
      <c r="I174" s="27"/>
    </row>
    <row r="175" spans="1:10" ht="14.25" customHeight="1" x14ac:dyDescent="0.25">
      <c r="B175" s="34"/>
      <c r="C175" s="35">
        <v>6</v>
      </c>
      <c r="D175" s="275" t="s">
        <v>1125</v>
      </c>
      <c r="E175" s="275"/>
      <c r="F175" s="275"/>
      <c r="G175" s="36" t="s">
        <v>1126</v>
      </c>
      <c r="H175" s="25" t="s">
        <v>1120</v>
      </c>
      <c r="I175" s="27"/>
    </row>
    <row r="176" spans="1:10" ht="14.25" customHeight="1" x14ac:dyDescent="0.25">
      <c r="B176" s="34"/>
      <c r="C176" s="35">
        <v>7</v>
      </c>
      <c r="D176" s="275" t="s">
        <v>1127</v>
      </c>
      <c r="E176" s="275"/>
      <c r="F176" s="275"/>
      <c r="G176" s="36" t="s">
        <v>1128</v>
      </c>
      <c r="H176" s="25" t="s">
        <v>1120</v>
      </c>
      <c r="I176" s="27"/>
    </row>
    <row r="177" spans="2:9" ht="14.25" customHeight="1" x14ac:dyDescent="0.25">
      <c r="B177" s="34"/>
      <c r="C177" s="35">
        <v>8</v>
      </c>
      <c r="D177" s="275" t="s">
        <v>1129</v>
      </c>
      <c r="E177" s="275"/>
      <c r="F177" s="275"/>
      <c r="G177" s="36" t="s">
        <v>1128</v>
      </c>
      <c r="H177" s="37" t="s">
        <v>1120</v>
      </c>
      <c r="I177" s="27"/>
    </row>
    <row r="178" spans="2:9" ht="14.25" customHeight="1" x14ac:dyDescent="0.25">
      <c r="B178" s="34"/>
      <c r="C178" s="38">
        <v>9</v>
      </c>
      <c r="D178" s="276" t="s">
        <v>1130</v>
      </c>
      <c r="E178" s="276"/>
      <c r="F178" s="276"/>
      <c r="G178" s="36" t="s">
        <v>1128</v>
      </c>
      <c r="H178" s="37" t="s">
        <v>1120</v>
      </c>
      <c r="I178" s="27"/>
    </row>
    <row r="179" spans="2:9" ht="14.25" customHeight="1" x14ac:dyDescent="0.25">
      <c r="B179" s="34"/>
      <c r="C179" s="38">
        <v>10</v>
      </c>
      <c r="D179" s="276" t="s">
        <v>1131</v>
      </c>
      <c r="E179" s="276"/>
      <c r="F179" s="276"/>
      <c r="G179" s="36" t="s">
        <v>153</v>
      </c>
      <c r="H179" s="37" t="s">
        <v>1120</v>
      </c>
      <c r="I179" s="27"/>
    </row>
    <row r="180" spans="2:9" ht="14.25" customHeight="1" x14ac:dyDescent="0.25">
      <c r="B180" s="34"/>
      <c r="C180" s="38">
        <v>11</v>
      </c>
      <c r="D180" s="276" t="s">
        <v>1132</v>
      </c>
      <c r="E180" s="276"/>
      <c r="F180" s="276"/>
      <c r="G180" s="36" t="s">
        <v>153</v>
      </c>
      <c r="H180" s="37" t="s">
        <v>1120</v>
      </c>
      <c r="I180" s="27"/>
    </row>
    <row r="181" spans="2:9" ht="14.25" customHeight="1" x14ac:dyDescent="0.25">
      <c r="B181" s="34"/>
      <c r="C181" s="38">
        <v>12</v>
      </c>
      <c r="D181" s="276" t="s">
        <v>1133</v>
      </c>
      <c r="E181" s="276"/>
      <c r="F181" s="276"/>
      <c r="G181" s="36" t="s">
        <v>153</v>
      </c>
      <c r="H181" s="37" t="s">
        <v>1120</v>
      </c>
      <c r="I181" s="27"/>
    </row>
    <row r="182" spans="2:9" ht="14.25" customHeight="1" x14ac:dyDescent="0.25">
      <c r="B182" s="34"/>
      <c r="C182" s="38">
        <v>13</v>
      </c>
      <c r="D182" s="276" t="s">
        <v>1134</v>
      </c>
      <c r="E182" s="276"/>
      <c r="F182" s="276"/>
      <c r="G182" s="39" t="s">
        <v>1135</v>
      </c>
      <c r="H182" s="37" t="s">
        <v>1136</v>
      </c>
      <c r="I182" s="27"/>
    </row>
    <row r="183" spans="2:9" ht="14.25" customHeight="1" x14ac:dyDescent="0.25">
      <c r="B183" s="34"/>
      <c r="C183" s="38">
        <v>14</v>
      </c>
      <c r="D183" s="285" t="s">
        <v>1137</v>
      </c>
      <c r="E183" s="285"/>
      <c r="F183" s="285"/>
      <c r="G183" s="22" t="s">
        <v>1138</v>
      </c>
      <c r="H183" s="25" t="s">
        <v>1120</v>
      </c>
      <c r="I183" s="27"/>
    </row>
    <row r="184" spans="2:9" ht="14.25" customHeight="1" x14ac:dyDescent="0.25">
      <c r="B184" s="41"/>
      <c r="C184" s="35">
        <v>15</v>
      </c>
      <c r="D184" s="286" t="s">
        <v>1139</v>
      </c>
      <c r="E184" s="286"/>
      <c r="F184" s="286"/>
      <c r="G184" s="36" t="s">
        <v>1140</v>
      </c>
      <c r="H184" s="25" t="s">
        <v>1136</v>
      </c>
      <c r="I184" s="27"/>
    </row>
    <row r="185" spans="2:9" ht="14.25" customHeight="1" x14ac:dyDescent="0.25">
      <c r="B185" s="41"/>
      <c r="C185" s="35">
        <v>16</v>
      </c>
      <c r="D185" s="286" t="s">
        <v>1141</v>
      </c>
      <c r="E185" s="286"/>
      <c r="F185" s="286"/>
      <c r="G185" s="36" t="s">
        <v>153</v>
      </c>
      <c r="H185" s="37" t="s">
        <v>1120</v>
      </c>
      <c r="I185" s="27"/>
    </row>
    <row r="186" spans="2:9" ht="32.25" customHeight="1" x14ac:dyDescent="0.25">
      <c r="B186" s="41"/>
      <c r="C186" s="35">
        <v>17</v>
      </c>
      <c r="D186" s="286" t="s">
        <v>1142</v>
      </c>
      <c r="E186" s="286"/>
      <c r="F186" s="286"/>
      <c r="G186" s="22" t="s">
        <v>1143</v>
      </c>
      <c r="H186" s="25" t="s">
        <v>1136</v>
      </c>
      <c r="I186" s="27"/>
    </row>
    <row r="187" spans="2:9" ht="32.25" customHeight="1" x14ac:dyDescent="0.25">
      <c r="B187" s="35">
        <v>18</v>
      </c>
      <c r="C187" s="38">
        <v>18</v>
      </c>
      <c r="D187" s="285" t="s">
        <v>1144</v>
      </c>
      <c r="E187" s="285"/>
      <c r="F187" s="285"/>
      <c r="G187" s="42" t="s">
        <v>1145</v>
      </c>
      <c r="H187" s="43" t="s">
        <v>1136</v>
      </c>
      <c r="I187" s="27"/>
    </row>
    <row r="188" spans="2:9" ht="14.25" customHeight="1" x14ac:dyDescent="0.25">
      <c r="B188" s="35">
        <v>19</v>
      </c>
      <c r="C188" s="35">
        <v>19</v>
      </c>
      <c r="D188" s="268" t="s">
        <v>1146</v>
      </c>
      <c r="E188" s="268"/>
      <c r="F188" s="268"/>
      <c r="G188" s="36" t="s">
        <v>1119</v>
      </c>
      <c r="H188" s="37" t="s">
        <v>1120</v>
      </c>
      <c r="I188" s="45" t="s">
        <v>259</v>
      </c>
    </row>
    <row r="189" spans="2:9" ht="14.25" customHeight="1" x14ac:dyDescent="0.25">
      <c r="B189" s="35">
        <v>20</v>
      </c>
      <c r="C189" s="35">
        <v>20</v>
      </c>
      <c r="D189" s="268" t="s">
        <v>1147</v>
      </c>
      <c r="E189" s="268"/>
      <c r="F189" s="268"/>
      <c r="G189" s="36" t="s">
        <v>1119</v>
      </c>
      <c r="H189" s="37" t="s">
        <v>1120</v>
      </c>
      <c r="I189" s="45" t="s">
        <v>259</v>
      </c>
    </row>
    <row r="190" spans="2:9" ht="14.25" customHeight="1" x14ac:dyDescent="0.25">
      <c r="B190" s="35">
        <v>21</v>
      </c>
      <c r="C190" s="35">
        <v>21</v>
      </c>
      <c r="D190" s="268" t="s">
        <v>1148</v>
      </c>
      <c r="E190" s="268"/>
      <c r="F190" s="268"/>
      <c r="G190" s="36" t="s">
        <v>1119</v>
      </c>
      <c r="H190" s="37" t="s">
        <v>1120</v>
      </c>
      <c r="I190" s="45" t="s">
        <v>259</v>
      </c>
    </row>
    <row r="191" spans="2:9" ht="14.25" customHeight="1" x14ac:dyDescent="0.25">
      <c r="B191" s="35">
        <v>22</v>
      </c>
      <c r="C191" s="35">
        <v>22</v>
      </c>
      <c r="D191" s="268" t="s">
        <v>1149</v>
      </c>
      <c r="E191" s="268"/>
      <c r="F191" s="268"/>
      <c r="G191" s="36" t="s">
        <v>1119</v>
      </c>
      <c r="H191" s="37" t="s">
        <v>1120</v>
      </c>
      <c r="I191" s="45" t="s">
        <v>259</v>
      </c>
    </row>
    <row r="192" spans="2:9" ht="14.25" customHeight="1" x14ac:dyDescent="0.25">
      <c r="B192" s="35">
        <v>23</v>
      </c>
      <c r="C192" s="35">
        <v>23</v>
      </c>
      <c r="D192" s="268" t="s">
        <v>1150</v>
      </c>
      <c r="E192" s="268"/>
      <c r="F192" s="268"/>
      <c r="G192" s="36" t="s">
        <v>1119</v>
      </c>
      <c r="H192" s="37" t="s">
        <v>1120</v>
      </c>
      <c r="I192" s="45" t="s">
        <v>259</v>
      </c>
    </row>
    <row r="193" spans="2:9" ht="14.25" customHeight="1" x14ac:dyDescent="0.25">
      <c r="B193" s="35">
        <v>24</v>
      </c>
      <c r="C193" s="35">
        <v>24</v>
      </c>
      <c r="D193" s="268" t="s">
        <v>1151</v>
      </c>
      <c r="E193" s="268"/>
      <c r="F193" s="268"/>
      <c r="G193" s="36" t="s">
        <v>1126</v>
      </c>
      <c r="H193" s="37" t="s">
        <v>1120</v>
      </c>
      <c r="I193" s="45" t="s">
        <v>259</v>
      </c>
    </row>
    <row r="194" spans="2:9" ht="14.25" customHeight="1" x14ac:dyDescent="0.25">
      <c r="B194" s="35">
        <v>25</v>
      </c>
      <c r="C194" s="35">
        <v>25</v>
      </c>
      <c r="D194" s="268" t="s">
        <v>1152</v>
      </c>
      <c r="E194" s="268"/>
      <c r="F194" s="268"/>
      <c r="G194" s="36" t="s">
        <v>1128</v>
      </c>
      <c r="H194" s="37" t="s">
        <v>1120</v>
      </c>
      <c r="I194" s="45" t="s">
        <v>259</v>
      </c>
    </row>
    <row r="195" spans="2:9" ht="14.25" customHeight="1" x14ac:dyDescent="0.25">
      <c r="B195" s="35">
        <v>26</v>
      </c>
      <c r="C195" s="35">
        <v>26</v>
      </c>
      <c r="D195" s="268" t="s">
        <v>1153</v>
      </c>
      <c r="E195" s="268"/>
      <c r="F195" s="268"/>
      <c r="G195" s="36" t="s">
        <v>1128</v>
      </c>
      <c r="H195" s="37" t="s">
        <v>1120</v>
      </c>
      <c r="I195" s="45" t="s">
        <v>259</v>
      </c>
    </row>
    <row r="196" spans="2:9" ht="14.25" customHeight="1" x14ac:dyDescent="0.25">
      <c r="B196" s="35">
        <v>27</v>
      </c>
      <c r="C196" s="35">
        <v>27</v>
      </c>
      <c r="D196" s="268" t="s">
        <v>1154</v>
      </c>
      <c r="E196" s="268"/>
      <c r="F196" s="268"/>
      <c r="G196" s="36" t="s">
        <v>1128</v>
      </c>
      <c r="H196" s="37" t="s">
        <v>1120</v>
      </c>
      <c r="I196" s="45" t="s">
        <v>259</v>
      </c>
    </row>
    <row r="197" spans="2:9" ht="14.25" customHeight="1" x14ac:dyDescent="0.25">
      <c r="B197" s="287"/>
      <c r="C197" s="288"/>
      <c r="D197" s="288"/>
      <c r="E197" s="288"/>
      <c r="F197" s="288"/>
      <c r="G197" s="288"/>
      <c r="H197" s="289"/>
      <c r="I197" s="27"/>
    </row>
    <row r="198" spans="2:9" ht="15.6" x14ac:dyDescent="0.25">
      <c r="B198" s="21">
        <v>28</v>
      </c>
      <c r="C198" s="21">
        <v>28</v>
      </c>
      <c r="D198" s="268" t="s">
        <v>1155</v>
      </c>
      <c r="E198" s="268"/>
      <c r="F198" s="268"/>
      <c r="G198" s="23" t="s">
        <v>1156</v>
      </c>
      <c r="H198" s="25" t="s">
        <v>1136</v>
      </c>
      <c r="I198" s="27"/>
    </row>
    <row r="199" spans="2:9" ht="14.25" customHeight="1" x14ac:dyDescent="0.25">
      <c r="B199" s="21">
        <v>29</v>
      </c>
      <c r="C199" s="21">
        <v>29</v>
      </c>
      <c r="D199" s="268" t="s">
        <v>1157</v>
      </c>
      <c r="E199" s="268"/>
      <c r="F199" s="268"/>
      <c r="G199" s="23" t="s">
        <v>1156</v>
      </c>
      <c r="H199" s="25" t="s">
        <v>1136</v>
      </c>
      <c r="I199" s="27"/>
    </row>
    <row r="200" spans="2:9" ht="14.25" customHeight="1" x14ac:dyDescent="0.25">
      <c r="B200" s="21">
        <v>30</v>
      </c>
      <c r="C200" s="21">
        <v>30</v>
      </c>
      <c r="D200" s="268" t="s">
        <v>1158</v>
      </c>
      <c r="E200" s="268"/>
      <c r="F200" s="268"/>
      <c r="G200" s="23" t="s">
        <v>1156</v>
      </c>
      <c r="H200" s="25" t="s">
        <v>1136</v>
      </c>
      <c r="I200" s="27"/>
    </row>
    <row r="201" spans="2:9" ht="14.25" customHeight="1" x14ac:dyDescent="0.25">
      <c r="B201" s="21">
        <v>31</v>
      </c>
      <c r="C201" s="21">
        <v>31</v>
      </c>
      <c r="D201" s="268" t="s">
        <v>1159</v>
      </c>
      <c r="E201" s="268"/>
      <c r="F201" s="268"/>
      <c r="G201" s="23" t="s">
        <v>1156</v>
      </c>
      <c r="H201" s="25" t="s">
        <v>1136</v>
      </c>
      <c r="I201" s="27"/>
    </row>
    <row r="202" spans="2:9" ht="14.25" customHeight="1" x14ac:dyDescent="0.25">
      <c r="B202" s="21">
        <v>32</v>
      </c>
      <c r="C202" s="21">
        <v>32</v>
      </c>
      <c r="D202" s="274" t="s">
        <v>1160</v>
      </c>
      <c r="E202" s="274"/>
      <c r="F202" s="274"/>
      <c r="G202" s="23" t="s">
        <v>1156</v>
      </c>
      <c r="H202" s="25" t="s">
        <v>1136</v>
      </c>
      <c r="I202" s="27"/>
    </row>
    <row r="203" spans="2:9" ht="14.25" customHeight="1" x14ac:dyDescent="0.25">
      <c r="B203" s="21">
        <v>33</v>
      </c>
      <c r="C203" s="21">
        <v>33</v>
      </c>
      <c r="D203" s="268" t="s">
        <v>1161</v>
      </c>
      <c r="E203" s="268"/>
      <c r="F203" s="268"/>
      <c r="G203" s="23" t="s">
        <v>1156</v>
      </c>
      <c r="H203" s="25" t="s">
        <v>1136</v>
      </c>
      <c r="I203" s="27"/>
    </row>
    <row r="204" spans="2:9" ht="14.25" customHeight="1" x14ac:dyDescent="0.25">
      <c r="B204" s="21">
        <v>34</v>
      </c>
      <c r="C204" s="21">
        <v>34</v>
      </c>
      <c r="D204" s="268" t="s">
        <v>1162</v>
      </c>
      <c r="E204" s="268"/>
      <c r="F204" s="268"/>
      <c r="G204" s="23" t="s">
        <v>1156</v>
      </c>
      <c r="H204" s="25" t="s">
        <v>1136</v>
      </c>
      <c r="I204" s="27"/>
    </row>
    <row r="205" spans="2:9" ht="14.25" customHeight="1" x14ac:dyDescent="0.25">
      <c r="B205" s="21">
        <v>35</v>
      </c>
      <c r="C205" s="21">
        <v>35</v>
      </c>
      <c r="D205" s="268" t="s">
        <v>1163</v>
      </c>
      <c r="E205" s="268"/>
      <c r="F205" s="268"/>
      <c r="G205" s="23" t="s">
        <v>1156</v>
      </c>
      <c r="H205" s="25" t="s">
        <v>1136</v>
      </c>
      <c r="I205" s="27"/>
    </row>
    <row r="206" spans="2:9" ht="14.25" customHeight="1" x14ac:dyDescent="0.25">
      <c r="B206" s="21">
        <v>36</v>
      </c>
      <c r="C206" s="21">
        <v>36</v>
      </c>
      <c r="D206" s="268" t="s">
        <v>1164</v>
      </c>
      <c r="E206" s="268"/>
      <c r="F206" s="268"/>
      <c r="G206" s="23" t="s">
        <v>1156</v>
      </c>
      <c r="H206" s="25" t="s">
        <v>1136</v>
      </c>
      <c r="I206" s="27"/>
    </row>
    <row r="207" spans="2:9" ht="14.25" customHeight="1" x14ac:dyDescent="0.25">
      <c r="B207" s="21">
        <v>37</v>
      </c>
      <c r="C207" s="21">
        <v>37</v>
      </c>
      <c r="D207" s="268" t="s">
        <v>1165</v>
      </c>
      <c r="E207" s="268"/>
      <c r="F207" s="268"/>
      <c r="G207" s="22" t="s">
        <v>153</v>
      </c>
      <c r="H207" s="25" t="s">
        <v>1120</v>
      </c>
      <c r="I207" s="27" t="s">
        <v>1166</v>
      </c>
    </row>
    <row r="208" spans="2:9" ht="14.25" customHeight="1" x14ac:dyDescent="0.25">
      <c r="B208" s="46">
        <v>38</v>
      </c>
      <c r="C208" s="46">
        <v>38</v>
      </c>
      <c r="D208" s="274" t="s">
        <v>1167</v>
      </c>
      <c r="E208" s="274"/>
      <c r="F208" s="274"/>
      <c r="G208" s="22" t="s">
        <v>153</v>
      </c>
      <c r="H208" s="25" t="s">
        <v>1120</v>
      </c>
      <c r="I208" s="27" t="s">
        <v>1168</v>
      </c>
    </row>
    <row r="209" spans="2:9" ht="14.25" customHeight="1" x14ac:dyDescent="0.25">
      <c r="B209" s="21">
        <v>39</v>
      </c>
      <c r="C209" s="21">
        <v>39</v>
      </c>
      <c r="D209" s="290" t="s">
        <v>1169</v>
      </c>
      <c r="E209" s="291"/>
      <c r="F209" s="292"/>
      <c r="G209" s="22" t="s">
        <v>153</v>
      </c>
      <c r="H209" s="25" t="s">
        <v>1120</v>
      </c>
      <c r="I209" s="27" t="s">
        <v>1168</v>
      </c>
    </row>
    <row r="210" spans="2:9" ht="14.25" customHeight="1" x14ac:dyDescent="0.25">
      <c r="B210" s="21">
        <v>40</v>
      </c>
      <c r="C210" s="21">
        <v>40</v>
      </c>
      <c r="D210" s="290" t="s">
        <v>1170</v>
      </c>
      <c r="E210" s="291"/>
      <c r="F210" s="292"/>
      <c r="G210" s="22" t="s">
        <v>1171</v>
      </c>
      <c r="H210" s="25" t="s">
        <v>1136</v>
      </c>
      <c r="I210" s="27" t="s">
        <v>1172</v>
      </c>
    </row>
    <row r="211" spans="2:9" ht="14.25" customHeight="1" x14ac:dyDescent="0.25">
      <c r="B211" s="287"/>
      <c r="C211" s="288"/>
      <c r="D211" s="288"/>
      <c r="E211" s="288"/>
      <c r="F211" s="288"/>
      <c r="G211" s="288"/>
      <c r="H211" s="289"/>
      <c r="I211" s="27"/>
    </row>
    <row r="212" spans="2:9" ht="14.25" customHeight="1" x14ac:dyDescent="0.25">
      <c r="B212" s="21">
        <v>41</v>
      </c>
      <c r="C212" s="21">
        <v>41</v>
      </c>
      <c r="D212" s="290" t="s">
        <v>1173</v>
      </c>
      <c r="E212" s="291"/>
      <c r="F212" s="291"/>
      <c r="G212" s="22" t="s">
        <v>1174</v>
      </c>
      <c r="H212" s="43" t="s">
        <v>1136</v>
      </c>
      <c r="I212" s="27" t="s">
        <v>1175</v>
      </c>
    </row>
    <row r="213" spans="2:9" ht="14.25" customHeight="1" x14ac:dyDescent="0.25">
      <c r="B213" s="21">
        <v>42</v>
      </c>
      <c r="C213" s="21">
        <v>42</v>
      </c>
      <c r="D213" s="290" t="s">
        <v>1176</v>
      </c>
      <c r="E213" s="291"/>
      <c r="F213" s="291"/>
      <c r="G213" s="22" t="s">
        <v>1177</v>
      </c>
      <c r="H213" s="43" t="s">
        <v>1136</v>
      </c>
      <c r="I213" s="27"/>
    </row>
    <row r="214" spans="2:9" ht="14.25" customHeight="1" x14ac:dyDescent="0.25">
      <c r="B214" s="21">
        <v>43</v>
      </c>
      <c r="C214" s="21">
        <v>43</v>
      </c>
      <c r="D214" s="290" t="s">
        <v>1178</v>
      </c>
      <c r="E214" s="291"/>
      <c r="F214" s="291"/>
      <c r="G214" s="22" t="s">
        <v>1179</v>
      </c>
      <c r="H214" s="43" t="s">
        <v>1136</v>
      </c>
      <c r="I214" s="27"/>
    </row>
    <row r="215" spans="2:9" ht="14.25" customHeight="1" x14ac:dyDescent="0.25">
      <c r="B215" s="21">
        <v>44</v>
      </c>
      <c r="C215" s="21">
        <v>44</v>
      </c>
      <c r="D215" s="290" t="s">
        <v>1180</v>
      </c>
      <c r="E215" s="291"/>
      <c r="F215" s="292"/>
      <c r="G215" s="22" t="s">
        <v>1181</v>
      </c>
      <c r="H215" s="43" t="s">
        <v>1136</v>
      </c>
      <c r="I215" s="27" t="s">
        <v>1182</v>
      </c>
    </row>
    <row r="216" spans="2:9" ht="14.25" customHeight="1" x14ac:dyDescent="0.25">
      <c r="B216" s="21">
        <v>45</v>
      </c>
      <c r="C216" s="21">
        <v>45</v>
      </c>
      <c r="D216" s="290" t="s">
        <v>1183</v>
      </c>
      <c r="E216" s="291"/>
      <c r="F216" s="292"/>
      <c r="G216" s="22" t="s">
        <v>1181</v>
      </c>
      <c r="H216" s="43" t="s">
        <v>1136</v>
      </c>
      <c r="I216" s="27" t="s">
        <v>1182</v>
      </c>
    </row>
    <row r="217" spans="2:9" ht="14.25" customHeight="1" x14ac:dyDescent="0.25">
      <c r="B217" s="21">
        <v>46</v>
      </c>
      <c r="C217" s="21">
        <v>46</v>
      </c>
      <c r="D217" s="290" t="s">
        <v>1184</v>
      </c>
      <c r="E217" s="291"/>
      <c r="F217" s="292"/>
      <c r="G217" s="22" t="s">
        <v>1181</v>
      </c>
      <c r="H217" s="43" t="s">
        <v>1136</v>
      </c>
      <c r="I217" s="27" t="s">
        <v>1182</v>
      </c>
    </row>
    <row r="218" spans="2:9" x14ac:dyDescent="0.25">
      <c r="B218" s="287"/>
      <c r="C218" s="288"/>
      <c r="D218" s="288"/>
      <c r="E218" s="288"/>
      <c r="F218" s="288"/>
      <c r="G218" s="288"/>
      <c r="H218" s="289"/>
      <c r="I218" s="27"/>
    </row>
    <row r="219" spans="2:9" ht="15.6" x14ac:dyDescent="0.25">
      <c r="B219" s="34">
        <v>47</v>
      </c>
      <c r="C219" s="34">
        <v>47</v>
      </c>
      <c r="D219" s="275" t="s">
        <v>1185</v>
      </c>
      <c r="E219" s="275"/>
      <c r="F219" s="275"/>
      <c r="G219" s="36" t="s">
        <v>1186</v>
      </c>
      <c r="H219" s="25" t="s">
        <v>1120</v>
      </c>
      <c r="I219" s="53" t="s">
        <v>1186</v>
      </c>
    </row>
    <row r="220" spans="2:9" ht="15.6" x14ac:dyDescent="0.25">
      <c r="B220" s="34">
        <v>48</v>
      </c>
      <c r="C220" s="34">
        <v>48</v>
      </c>
      <c r="D220" s="275" t="s">
        <v>1187</v>
      </c>
      <c r="E220" s="275"/>
      <c r="F220" s="275"/>
      <c r="G220" s="36" t="s">
        <v>1186</v>
      </c>
      <c r="H220" s="25" t="s">
        <v>1120</v>
      </c>
      <c r="I220" s="53" t="s">
        <v>1186</v>
      </c>
    </row>
    <row r="221" spans="2:9" ht="15.6" x14ac:dyDescent="0.25">
      <c r="B221" s="34">
        <v>49</v>
      </c>
      <c r="C221" s="34">
        <v>49</v>
      </c>
      <c r="D221" s="276" t="s">
        <v>1188</v>
      </c>
      <c r="E221" s="276"/>
      <c r="F221" s="276"/>
      <c r="G221" s="36" t="s">
        <v>1189</v>
      </c>
      <c r="H221" s="25" t="s">
        <v>1120</v>
      </c>
      <c r="I221" s="53" t="s">
        <v>1189</v>
      </c>
    </row>
    <row r="222" spans="2:9" ht="15.6" x14ac:dyDescent="0.25">
      <c r="B222" s="34">
        <v>50</v>
      </c>
      <c r="C222" s="34">
        <v>50</v>
      </c>
      <c r="D222" s="275" t="s">
        <v>1190</v>
      </c>
      <c r="E222" s="275"/>
      <c r="F222" s="275"/>
      <c r="G222" s="36" t="s">
        <v>1191</v>
      </c>
      <c r="H222" s="25" t="s">
        <v>1120</v>
      </c>
      <c r="I222" s="53" t="s">
        <v>1192</v>
      </c>
    </row>
    <row r="223" spans="2:9" ht="15.6" x14ac:dyDescent="0.25">
      <c r="B223" s="34">
        <v>51</v>
      </c>
      <c r="C223" s="34">
        <v>51</v>
      </c>
      <c r="D223" s="275" t="s">
        <v>1193</v>
      </c>
      <c r="E223" s="275"/>
      <c r="F223" s="275"/>
      <c r="G223" s="36" t="s">
        <v>1194</v>
      </c>
      <c r="H223" s="25" t="s">
        <v>1120</v>
      </c>
      <c r="I223" s="53" t="s">
        <v>1191</v>
      </c>
    </row>
    <row r="224" spans="2:9" ht="15.6" x14ac:dyDescent="0.25">
      <c r="B224" s="34">
        <v>52</v>
      </c>
      <c r="C224" s="34">
        <v>52</v>
      </c>
      <c r="D224" s="275" t="s">
        <v>1195</v>
      </c>
      <c r="E224" s="275"/>
      <c r="F224" s="275"/>
      <c r="G224" s="36" t="s">
        <v>1196</v>
      </c>
      <c r="H224" s="25" t="s">
        <v>1120</v>
      </c>
      <c r="I224" s="53" t="s">
        <v>1196</v>
      </c>
    </row>
    <row r="225" spans="2:9" ht="15.6" x14ac:dyDescent="0.25">
      <c r="B225" s="34">
        <v>53</v>
      </c>
      <c r="C225" s="34">
        <v>53</v>
      </c>
      <c r="D225" s="275" t="s">
        <v>1197</v>
      </c>
      <c r="E225" s="275"/>
      <c r="F225" s="275"/>
      <c r="G225" s="36" t="s">
        <v>1198</v>
      </c>
      <c r="H225" s="25" t="s">
        <v>1120</v>
      </c>
      <c r="I225" s="53" t="s">
        <v>1199</v>
      </c>
    </row>
    <row r="226" spans="2:9" ht="15.6" x14ac:dyDescent="0.25">
      <c r="B226" s="34">
        <v>54</v>
      </c>
      <c r="C226" s="34">
        <v>54</v>
      </c>
      <c r="D226" s="268" t="s">
        <v>1200</v>
      </c>
      <c r="E226" s="268"/>
      <c r="F226" s="268"/>
      <c r="G226" s="36" t="s">
        <v>1201</v>
      </c>
      <c r="H226" s="25" t="s">
        <v>1120</v>
      </c>
      <c r="I226" s="53" t="s">
        <v>1201</v>
      </c>
    </row>
    <row r="227" spans="2:9" ht="15.6" x14ac:dyDescent="0.25">
      <c r="B227" s="34">
        <v>55</v>
      </c>
      <c r="C227" s="34">
        <v>55</v>
      </c>
      <c r="D227" s="268" t="s">
        <v>1202</v>
      </c>
      <c r="E227" s="268"/>
      <c r="F227" s="268"/>
      <c r="G227" s="36" t="s">
        <v>1203</v>
      </c>
      <c r="H227" s="25" t="s">
        <v>1120</v>
      </c>
      <c r="I227" s="53" t="s">
        <v>1204</v>
      </c>
    </row>
    <row r="228" spans="2:9" ht="15.6" x14ac:dyDescent="0.25">
      <c r="B228" s="34">
        <v>56</v>
      </c>
      <c r="C228" s="34">
        <v>56</v>
      </c>
      <c r="D228" s="268" t="s">
        <v>1205</v>
      </c>
      <c r="E228" s="268"/>
      <c r="F228" s="268"/>
      <c r="G228" s="36" t="s">
        <v>1206</v>
      </c>
      <c r="H228" s="25" t="s">
        <v>1120</v>
      </c>
      <c r="I228" s="53" t="s">
        <v>1206</v>
      </c>
    </row>
    <row r="229" spans="2:9" ht="31.2" x14ac:dyDescent="0.25">
      <c r="B229" s="34">
        <v>57</v>
      </c>
      <c r="C229" s="34">
        <v>57</v>
      </c>
      <c r="D229" s="274" t="s">
        <v>1207</v>
      </c>
      <c r="E229" s="274"/>
      <c r="F229" s="274"/>
      <c r="G229" s="42" t="s">
        <v>1208</v>
      </c>
      <c r="H229" s="25" t="s">
        <v>1136</v>
      </c>
      <c r="I229" s="27" t="s">
        <v>1209</v>
      </c>
    </row>
    <row r="230" spans="2:9" ht="15.6" x14ac:dyDescent="0.25">
      <c r="B230" s="34">
        <v>58</v>
      </c>
      <c r="C230" s="34">
        <v>58</v>
      </c>
      <c r="D230" s="268" t="s">
        <v>1210</v>
      </c>
      <c r="E230" s="268"/>
      <c r="F230" s="268"/>
      <c r="G230" s="22" t="s">
        <v>1211</v>
      </c>
      <c r="H230" s="43" t="s">
        <v>1120</v>
      </c>
      <c r="I230" s="54" t="s">
        <v>1211</v>
      </c>
    </row>
    <row r="231" spans="2:9" ht="15.6" x14ac:dyDescent="0.25">
      <c r="B231" s="34">
        <v>59</v>
      </c>
      <c r="C231" s="34">
        <v>59</v>
      </c>
      <c r="D231" s="268" t="s">
        <v>1212</v>
      </c>
      <c r="E231" s="268"/>
      <c r="F231" s="268"/>
      <c r="G231" s="22" t="s">
        <v>1213</v>
      </c>
      <c r="H231" s="43" t="s">
        <v>1120</v>
      </c>
      <c r="I231" s="54" t="s">
        <v>1213</v>
      </c>
    </row>
    <row r="232" spans="2:9" ht="15.6" x14ac:dyDescent="0.25">
      <c r="B232" s="34">
        <v>60</v>
      </c>
      <c r="C232" s="34">
        <v>60</v>
      </c>
      <c r="D232" s="268" t="s">
        <v>1214</v>
      </c>
      <c r="E232" s="268"/>
      <c r="F232" s="268"/>
      <c r="G232" s="47">
        <v>0.65</v>
      </c>
      <c r="H232" s="43" t="s">
        <v>1136</v>
      </c>
      <c r="I232" s="55">
        <v>0.65</v>
      </c>
    </row>
    <row r="233" spans="2:9" ht="15.6" x14ac:dyDescent="0.25">
      <c r="B233" s="34">
        <v>61</v>
      </c>
      <c r="C233" s="34">
        <v>61</v>
      </c>
      <c r="D233" s="268" t="s">
        <v>1215</v>
      </c>
      <c r="E233" s="268"/>
      <c r="F233" s="268"/>
      <c r="G233" s="22" t="s">
        <v>1216</v>
      </c>
      <c r="H233" s="43" t="s">
        <v>1136</v>
      </c>
      <c r="I233" s="54" t="s">
        <v>1216</v>
      </c>
    </row>
    <row r="234" spans="2:9" ht="15.6" x14ac:dyDescent="0.25">
      <c r="B234" s="34">
        <v>62</v>
      </c>
      <c r="C234" s="34">
        <v>62</v>
      </c>
      <c r="D234" s="274" t="s">
        <v>1217</v>
      </c>
      <c r="E234" s="274"/>
      <c r="F234" s="274"/>
      <c r="G234" s="22" t="s">
        <v>1218</v>
      </c>
      <c r="H234" s="43" t="s">
        <v>1120</v>
      </c>
      <c r="I234" s="54" t="s">
        <v>1218</v>
      </c>
    </row>
    <row r="235" spans="2:9" ht="15.6" x14ac:dyDescent="0.25">
      <c r="B235" s="34">
        <v>63</v>
      </c>
      <c r="C235" s="34">
        <v>63</v>
      </c>
      <c r="D235" s="268" t="s">
        <v>1219</v>
      </c>
      <c r="E235" s="268"/>
      <c r="F235" s="268"/>
      <c r="G235" s="36" t="s">
        <v>1220</v>
      </c>
      <c r="H235" s="25" t="s">
        <v>1120</v>
      </c>
      <c r="I235" s="53" t="s">
        <v>1220</v>
      </c>
    </row>
    <row r="236" spans="2:9" ht="15.6" x14ac:dyDescent="0.25">
      <c r="B236" s="34">
        <v>64</v>
      </c>
      <c r="C236" s="34">
        <v>64</v>
      </c>
      <c r="D236" s="268" t="s">
        <v>1221</v>
      </c>
      <c r="E236" s="268"/>
      <c r="F236" s="268"/>
      <c r="G236" s="36" t="s">
        <v>1222</v>
      </c>
      <c r="H236" s="25" t="s">
        <v>1120</v>
      </c>
      <c r="I236" s="53" t="s">
        <v>1222</v>
      </c>
    </row>
    <row r="237" spans="2:9" ht="15.6" x14ac:dyDescent="0.25">
      <c r="B237" s="48">
        <v>65</v>
      </c>
      <c r="C237" s="48">
        <v>65</v>
      </c>
      <c r="D237" s="274" t="s">
        <v>1223</v>
      </c>
      <c r="E237" s="274"/>
      <c r="F237" s="274"/>
      <c r="G237" s="36" t="s">
        <v>1224</v>
      </c>
      <c r="H237" s="25" t="s">
        <v>1120</v>
      </c>
      <c r="I237" s="53" t="s">
        <v>1224</v>
      </c>
    </row>
    <row r="238" spans="2:9" ht="15.6" x14ac:dyDescent="0.25">
      <c r="B238" s="48">
        <v>66</v>
      </c>
      <c r="C238" s="48">
        <v>66</v>
      </c>
      <c r="D238" s="274" t="s">
        <v>1225</v>
      </c>
      <c r="E238" s="274"/>
      <c r="F238" s="274"/>
      <c r="G238" s="36" t="s">
        <v>1226</v>
      </c>
      <c r="H238" s="25" t="s">
        <v>1120</v>
      </c>
      <c r="I238" s="53" t="s">
        <v>1226</v>
      </c>
    </row>
    <row r="239" spans="2:9" ht="15.6" x14ac:dyDescent="0.25">
      <c r="B239" s="48">
        <v>67</v>
      </c>
      <c r="C239" s="48">
        <v>67</v>
      </c>
      <c r="D239" s="274" t="s">
        <v>1227</v>
      </c>
      <c r="E239" s="274"/>
      <c r="F239" s="274"/>
      <c r="G239" s="36" t="s">
        <v>1228</v>
      </c>
      <c r="H239" s="25" t="s">
        <v>1120</v>
      </c>
      <c r="I239" s="53" t="s">
        <v>1228</v>
      </c>
    </row>
    <row r="240" spans="2:9" ht="15.6" x14ac:dyDescent="0.25">
      <c r="B240" s="48">
        <v>68</v>
      </c>
      <c r="C240" s="48">
        <v>68</v>
      </c>
      <c r="D240" s="274" t="s">
        <v>1229</v>
      </c>
      <c r="E240" s="274"/>
      <c r="F240" s="274"/>
      <c r="G240" s="36" t="s">
        <v>1230</v>
      </c>
      <c r="H240" s="25" t="s">
        <v>1120</v>
      </c>
      <c r="I240" s="53" t="s">
        <v>1230</v>
      </c>
    </row>
    <row r="241" spans="2:9" ht="15.6" x14ac:dyDescent="0.25">
      <c r="B241" s="48">
        <v>69</v>
      </c>
      <c r="C241" s="48">
        <v>69</v>
      </c>
      <c r="D241" s="274" t="s">
        <v>1231</v>
      </c>
      <c r="E241" s="274"/>
      <c r="F241" s="274"/>
      <c r="G241" s="42" t="s">
        <v>1179</v>
      </c>
      <c r="H241" s="25" t="s">
        <v>1136</v>
      </c>
      <c r="I241" s="53" t="s">
        <v>1179</v>
      </c>
    </row>
    <row r="242" spans="2:9" ht="15.6" x14ac:dyDescent="0.25">
      <c r="B242" s="48">
        <v>70</v>
      </c>
      <c r="C242" s="48">
        <v>70</v>
      </c>
      <c r="D242" s="274" t="s">
        <v>1232</v>
      </c>
      <c r="E242" s="274"/>
      <c r="F242" s="274"/>
      <c r="G242" s="49" t="s">
        <v>1233</v>
      </c>
      <c r="H242" s="25" t="s">
        <v>1120</v>
      </c>
      <c r="I242" s="56" t="s">
        <v>1233</v>
      </c>
    </row>
    <row r="243" spans="2:9" ht="15.6" x14ac:dyDescent="0.25">
      <c r="B243" s="48">
        <v>71</v>
      </c>
      <c r="C243" s="48">
        <v>71</v>
      </c>
      <c r="D243" s="293" t="s">
        <v>1234</v>
      </c>
      <c r="E243" s="293"/>
      <c r="F243" s="293"/>
      <c r="G243" s="50" t="s">
        <v>1235</v>
      </c>
      <c r="H243" s="43" t="s">
        <v>1136</v>
      </c>
      <c r="I243" s="57" t="s">
        <v>1235</v>
      </c>
    </row>
    <row r="244" spans="2:9" ht="15.6" x14ac:dyDescent="0.25">
      <c r="B244" s="48">
        <v>72</v>
      </c>
      <c r="C244" s="48">
        <v>72</v>
      </c>
      <c r="D244" s="274" t="s">
        <v>1236</v>
      </c>
      <c r="E244" s="274"/>
      <c r="F244" s="274"/>
      <c r="G244" s="36" t="s">
        <v>1237</v>
      </c>
      <c r="H244" s="43" t="s">
        <v>1136</v>
      </c>
      <c r="I244" s="53" t="s">
        <v>1237</v>
      </c>
    </row>
    <row r="245" spans="2:9" ht="15.6" x14ac:dyDescent="0.25">
      <c r="B245" s="48">
        <v>73</v>
      </c>
      <c r="C245" s="48">
        <v>73</v>
      </c>
      <c r="D245" s="274" t="s">
        <v>1238</v>
      </c>
      <c r="E245" s="274"/>
      <c r="F245" s="274"/>
      <c r="G245" s="36" t="s">
        <v>1237</v>
      </c>
      <c r="H245" s="43" t="s">
        <v>1136</v>
      </c>
      <c r="I245" s="53" t="s">
        <v>1237</v>
      </c>
    </row>
    <row r="246" spans="2:9" ht="15.6" x14ac:dyDescent="0.25">
      <c r="B246" s="48">
        <v>74</v>
      </c>
      <c r="C246" s="48">
        <v>74</v>
      </c>
      <c r="D246" s="321" t="s">
        <v>1239</v>
      </c>
      <c r="E246" s="321"/>
      <c r="F246" s="321"/>
      <c r="G246" s="322" t="s">
        <v>1347</v>
      </c>
      <c r="H246" s="25" t="s">
        <v>1136</v>
      </c>
      <c r="I246" s="27" t="s">
        <v>277</v>
      </c>
    </row>
    <row r="247" spans="2:9" ht="15.6" x14ac:dyDescent="0.25">
      <c r="B247" s="48">
        <v>75</v>
      </c>
      <c r="C247" s="48">
        <v>75</v>
      </c>
      <c r="D247" s="321" t="s">
        <v>1240</v>
      </c>
      <c r="E247" s="321"/>
      <c r="F247" s="321"/>
      <c r="G247" s="322" t="s">
        <v>1347</v>
      </c>
      <c r="H247" s="25" t="s">
        <v>1136</v>
      </c>
      <c r="I247" s="27" t="s">
        <v>1241</v>
      </c>
    </row>
    <row r="248" spans="2:9" ht="15.6" x14ac:dyDescent="0.25">
      <c r="B248" s="48">
        <v>76</v>
      </c>
      <c r="C248" s="48">
        <v>76</v>
      </c>
      <c r="D248" s="321" t="s">
        <v>1242</v>
      </c>
      <c r="E248" s="321"/>
      <c r="F248" s="321"/>
      <c r="G248" s="322" t="s">
        <v>1347</v>
      </c>
      <c r="H248" s="25" t="s">
        <v>1136</v>
      </c>
      <c r="I248" s="27" t="s">
        <v>1243</v>
      </c>
    </row>
    <row r="249" spans="2:9" ht="15.6" x14ac:dyDescent="0.25">
      <c r="B249" s="48">
        <v>77</v>
      </c>
      <c r="C249" s="48">
        <v>77</v>
      </c>
      <c r="D249" s="274" t="s">
        <v>1244</v>
      </c>
      <c r="E249" s="274"/>
      <c r="F249" s="274"/>
      <c r="G249" s="26" t="s">
        <v>1216</v>
      </c>
      <c r="H249" s="25" t="s">
        <v>1136</v>
      </c>
      <c r="I249" s="27" t="s">
        <v>1245</v>
      </c>
    </row>
    <row r="250" spans="2:9" ht="15.6" x14ac:dyDescent="0.25">
      <c r="B250" s="48">
        <v>78</v>
      </c>
      <c r="C250" s="48">
        <v>78</v>
      </c>
      <c r="D250" s="274" t="s">
        <v>1246</v>
      </c>
      <c r="E250" s="274"/>
      <c r="F250" s="274"/>
      <c r="G250" s="26" t="s">
        <v>1216</v>
      </c>
      <c r="H250" s="25" t="s">
        <v>1136</v>
      </c>
      <c r="I250" s="27" t="s">
        <v>1247</v>
      </c>
    </row>
    <row r="251" spans="2:9" ht="14.25" customHeight="1" x14ac:dyDescent="0.25">
      <c r="B251" s="48">
        <v>79</v>
      </c>
      <c r="C251" s="48">
        <v>79</v>
      </c>
      <c r="D251" s="274" t="s">
        <v>1248</v>
      </c>
      <c r="E251" s="274"/>
      <c r="F251" s="274"/>
      <c r="G251" s="51" t="s">
        <v>1135</v>
      </c>
      <c r="H251" s="25" t="s">
        <v>1136</v>
      </c>
      <c r="I251" s="27" t="s">
        <v>1243</v>
      </c>
    </row>
    <row r="252" spans="2:9" ht="14.25" customHeight="1" x14ac:dyDescent="0.25">
      <c r="B252" s="287"/>
      <c r="C252" s="288"/>
      <c r="D252" s="288"/>
      <c r="E252" s="288"/>
      <c r="F252" s="288"/>
      <c r="G252" s="288"/>
      <c r="H252" s="289"/>
      <c r="I252" s="27"/>
    </row>
    <row r="253" spans="2:9" ht="15.6" x14ac:dyDescent="0.25">
      <c r="B253" s="48">
        <v>80</v>
      </c>
      <c r="C253" s="48">
        <v>80</v>
      </c>
      <c r="D253" s="268" t="s">
        <v>1249</v>
      </c>
      <c r="E253" s="268"/>
      <c r="F253" s="268"/>
      <c r="G253" s="22" t="s">
        <v>1250</v>
      </c>
      <c r="H253" s="25" t="s">
        <v>1120</v>
      </c>
      <c r="I253" s="54" t="s">
        <v>1250</v>
      </c>
    </row>
    <row r="254" spans="2:9" ht="15.6" x14ac:dyDescent="0.25">
      <c r="B254" s="48">
        <v>81</v>
      </c>
      <c r="C254" s="48">
        <v>81</v>
      </c>
      <c r="D254" s="274" t="s">
        <v>1251</v>
      </c>
      <c r="E254" s="274"/>
      <c r="F254" s="274"/>
      <c r="G254" s="26" t="s">
        <v>1252</v>
      </c>
      <c r="H254" s="25" t="s">
        <v>1136</v>
      </c>
      <c r="I254" s="54" t="s">
        <v>1252</v>
      </c>
    </row>
    <row r="255" spans="2:9" ht="15.6" x14ac:dyDescent="0.25">
      <c r="B255" s="48">
        <v>82</v>
      </c>
      <c r="C255" s="48">
        <v>82</v>
      </c>
      <c r="D255" s="268" t="s">
        <v>1253</v>
      </c>
      <c r="E255" s="268"/>
      <c r="F255" s="268"/>
      <c r="G255" s="52">
        <v>0.2</v>
      </c>
      <c r="H255" s="25" t="s">
        <v>1120</v>
      </c>
      <c r="I255" s="57">
        <v>0.2</v>
      </c>
    </row>
    <row r="256" spans="2:9" ht="15.6" x14ac:dyDescent="0.25">
      <c r="B256" s="48">
        <v>83</v>
      </c>
      <c r="C256" s="48">
        <v>83</v>
      </c>
      <c r="D256" s="268" t="s">
        <v>1254</v>
      </c>
      <c r="E256" s="268"/>
      <c r="F256" s="268"/>
      <c r="G256" s="52">
        <v>1</v>
      </c>
      <c r="H256" s="25" t="s">
        <v>1120</v>
      </c>
      <c r="I256" s="57">
        <v>1</v>
      </c>
    </row>
    <row r="257" spans="2:9" ht="15.6" x14ac:dyDescent="0.25">
      <c r="B257" s="48">
        <v>84</v>
      </c>
      <c r="C257" s="48">
        <v>84</v>
      </c>
      <c r="D257" s="268" t="s">
        <v>1255</v>
      </c>
      <c r="E257" s="268"/>
      <c r="F257" s="268"/>
      <c r="G257" s="52">
        <v>0.6</v>
      </c>
      <c r="H257" s="25" t="s">
        <v>1120</v>
      </c>
      <c r="I257" s="57">
        <v>0.6</v>
      </c>
    </row>
    <row r="258" spans="2:9" x14ac:dyDescent="0.25">
      <c r="B258" s="287"/>
      <c r="C258" s="288"/>
      <c r="D258" s="288"/>
      <c r="E258" s="288"/>
      <c r="F258" s="288"/>
      <c r="G258" s="288"/>
      <c r="H258" s="289"/>
      <c r="I258" s="27"/>
    </row>
    <row r="259" spans="2:9" ht="15.6" x14ac:dyDescent="0.25">
      <c r="B259" s="30">
        <v>85</v>
      </c>
      <c r="C259" s="30">
        <v>85</v>
      </c>
      <c r="D259" s="268" t="s">
        <v>1256</v>
      </c>
      <c r="E259" s="268"/>
      <c r="F259" s="268"/>
      <c r="G259" s="36" t="s">
        <v>1257</v>
      </c>
      <c r="H259" s="25" t="s">
        <v>1120</v>
      </c>
      <c r="I259" s="53" t="s">
        <v>1257</v>
      </c>
    </row>
    <row r="260" spans="2:9" ht="15.6" x14ac:dyDescent="0.25">
      <c r="B260" s="30">
        <v>86</v>
      </c>
      <c r="C260" s="30">
        <v>86</v>
      </c>
      <c r="D260" s="268" t="s">
        <v>1258</v>
      </c>
      <c r="E260" s="268"/>
      <c r="F260" s="268"/>
      <c r="G260" s="36" t="s">
        <v>1259</v>
      </c>
      <c r="H260" s="43" t="s">
        <v>1120</v>
      </c>
      <c r="I260" s="53" t="s">
        <v>1259</v>
      </c>
    </row>
    <row r="261" spans="2:9" x14ac:dyDescent="0.25">
      <c r="B261" s="287"/>
      <c r="C261" s="288"/>
      <c r="D261" s="288"/>
      <c r="E261" s="288"/>
      <c r="F261" s="288"/>
      <c r="G261" s="288"/>
      <c r="H261" s="289"/>
      <c r="I261" s="27"/>
    </row>
    <row r="262" spans="2:9" ht="15.6" x14ac:dyDescent="0.25">
      <c r="B262" s="30">
        <v>87</v>
      </c>
      <c r="C262" s="30">
        <v>87</v>
      </c>
      <c r="D262" s="274" t="s">
        <v>1260</v>
      </c>
      <c r="E262" s="274"/>
      <c r="F262" s="274"/>
      <c r="G262" s="58">
        <v>100</v>
      </c>
      <c r="H262" s="43" t="s">
        <v>1120</v>
      </c>
      <c r="I262" s="66">
        <v>5</v>
      </c>
    </row>
    <row r="263" spans="2:9" ht="15.6" x14ac:dyDescent="0.25">
      <c r="B263" s="30">
        <v>88</v>
      </c>
      <c r="C263" s="30">
        <v>88</v>
      </c>
      <c r="D263" s="274" t="s">
        <v>1261</v>
      </c>
      <c r="E263" s="274"/>
      <c r="F263" s="274"/>
      <c r="G263" s="22" t="s">
        <v>1262</v>
      </c>
      <c r="H263" s="43" t="s">
        <v>1120</v>
      </c>
      <c r="I263" s="54" t="s">
        <v>1262</v>
      </c>
    </row>
    <row r="264" spans="2:9" ht="15.6" x14ac:dyDescent="0.25">
      <c r="B264" s="30"/>
      <c r="C264" s="30">
        <v>89</v>
      </c>
      <c r="D264" s="274" t="s">
        <v>1263</v>
      </c>
      <c r="E264" s="274"/>
      <c r="F264" s="274"/>
      <c r="G264" s="22" t="s">
        <v>50</v>
      </c>
      <c r="H264" s="43" t="s">
        <v>1136</v>
      </c>
      <c r="I264" s="27"/>
    </row>
    <row r="265" spans="2:9" ht="31.2" x14ac:dyDescent="0.25">
      <c r="B265" s="30"/>
      <c r="C265" s="30">
        <v>90</v>
      </c>
      <c r="D265" s="274" t="s">
        <v>1264</v>
      </c>
      <c r="E265" s="274"/>
      <c r="F265" s="274"/>
      <c r="G265" s="22" t="s">
        <v>1265</v>
      </c>
      <c r="H265" s="43" t="s">
        <v>1136</v>
      </c>
      <c r="I265" s="27"/>
    </row>
    <row r="266" spans="2:9" ht="62.4" x14ac:dyDescent="0.25">
      <c r="B266" s="30"/>
      <c r="C266" s="30">
        <v>92</v>
      </c>
      <c r="D266" s="293" t="s">
        <v>1266</v>
      </c>
      <c r="E266" s="293"/>
      <c r="F266" s="293"/>
      <c r="G266" s="22" t="s">
        <v>1267</v>
      </c>
      <c r="H266" s="43" t="s">
        <v>1136</v>
      </c>
      <c r="I266" s="27"/>
    </row>
    <row r="267" spans="2:9" ht="15.6" x14ac:dyDescent="0.25">
      <c r="B267" s="59">
        <v>93</v>
      </c>
      <c r="C267" s="59">
        <v>93</v>
      </c>
      <c r="D267" s="274" t="s">
        <v>1268</v>
      </c>
      <c r="E267" s="274"/>
      <c r="F267" s="274"/>
      <c r="G267" s="60" t="s">
        <v>1252</v>
      </c>
      <c r="H267" s="31" t="s">
        <v>1136</v>
      </c>
      <c r="I267" s="27"/>
    </row>
    <row r="268" spans="2:9" ht="15.6" x14ac:dyDescent="0.25">
      <c r="B268" s="59">
        <v>94</v>
      </c>
      <c r="C268" s="59">
        <v>94</v>
      </c>
      <c r="D268" s="274" t="s">
        <v>1269</v>
      </c>
      <c r="E268" s="274"/>
      <c r="F268" s="274"/>
      <c r="G268" s="60" t="s">
        <v>1270</v>
      </c>
      <c r="H268" s="31" t="s">
        <v>1136</v>
      </c>
      <c r="I268" s="27"/>
    </row>
    <row r="269" spans="2:9" x14ac:dyDescent="0.25">
      <c r="B269" s="287"/>
      <c r="C269" s="288"/>
      <c r="D269" s="288"/>
      <c r="E269" s="288"/>
      <c r="F269" s="288"/>
      <c r="G269" s="288"/>
      <c r="H269" s="289"/>
      <c r="I269" s="27"/>
    </row>
    <row r="270" spans="2:9" ht="15.6" x14ac:dyDescent="0.25">
      <c r="B270" s="295"/>
      <c r="C270" s="300">
        <v>95</v>
      </c>
      <c r="D270" s="268" t="s">
        <v>1271</v>
      </c>
      <c r="E270" s="268"/>
      <c r="F270" s="268"/>
      <c r="G270" s="305" t="s">
        <v>1272</v>
      </c>
      <c r="H270" s="43" t="s">
        <v>1136</v>
      </c>
      <c r="I270" s="27"/>
    </row>
    <row r="271" spans="2:9" ht="15.6" x14ac:dyDescent="0.25">
      <c r="B271" s="296"/>
      <c r="C271" s="301"/>
      <c r="D271" s="268" t="s">
        <v>1273</v>
      </c>
      <c r="E271" s="268"/>
      <c r="F271" s="268"/>
      <c r="G271" s="306"/>
      <c r="H271" s="43" t="s">
        <v>1136</v>
      </c>
      <c r="I271" s="27"/>
    </row>
    <row r="272" spans="2:9" ht="15.6" x14ac:dyDescent="0.25">
      <c r="B272" s="295"/>
      <c r="C272" s="300">
        <v>97</v>
      </c>
      <c r="D272" s="268" t="s">
        <v>1274</v>
      </c>
      <c r="E272" s="268"/>
      <c r="F272" s="268"/>
      <c r="G272" s="305" t="s">
        <v>1272</v>
      </c>
      <c r="H272" s="43" t="s">
        <v>1136</v>
      </c>
      <c r="I272" s="27"/>
    </row>
    <row r="273" spans="2:9" ht="15.6" x14ac:dyDescent="0.25">
      <c r="B273" s="296"/>
      <c r="C273" s="301"/>
      <c r="D273" s="268" t="s">
        <v>1275</v>
      </c>
      <c r="E273" s="268"/>
      <c r="F273" s="268"/>
      <c r="G273" s="306"/>
      <c r="H273" s="43" t="s">
        <v>1136</v>
      </c>
      <c r="I273" s="27"/>
    </row>
    <row r="274" spans="2:9" ht="15.6" x14ac:dyDescent="0.25">
      <c r="B274" s="295"/>
      <c r="C274" s="300">
        <v>99</v>
      </c>
      <c r="D274" s="268" t="s">
        <v>1276</v>
      </c>
      <c r="E274" s="268"/>
      <c r="F274" s="268"/>
      <c r="G274" s="305" t="s">
        <v>1272</v>
      </c>
      <c r="H274" s="25" t="s">
        <v>1136</v>
      </c>
      <c r="I274" s="27"/>
    </row>
    <row r="275" spans="2:9" ht="15.6" x14ac:dyDescent="0.25">
      <c r="B275" s="296"/>
      <c r="C275" s="301"/>
      <c r="D275" s="268" t="s">
        <v>1277</v>
      </c>
      <c r="E275" s="268"/>
      <c r="F275" s="268"/>
      <c r="G275" s="306"/>
      <c r="H275" s="25" t="s">
        <v>1136</v>
      </c>
      <c r="I275" s="27"/>
    </row>
    <row r="276" spans="2:9" x14ac:dyDescent="0.25">
      <c r="B276" s="287"/>
      <c r="C276" s="288"/>
      <c r="D276" s="288"/>
      <c r="E276" s="288"/>
      <c r="F276" s="288"/>
      <c r="G276" s="288"/>
      <c r="H276" s="289"/>
      <c r="I276" s="27"/>
    </row>
    <row r="277" spans="2:9" ht="15.6" x14ac:dyDescent="0.25">
      <c r="B277" s="48">
        <v>100</v>
      </c>
      <c r="C277" s="48">
        <v>100</v>
      </c>
      <c r="D277" s="268" t="s">
        <v>1278</v>
      </c>
      <c r="E277" s="268"/>
      <c r="F277" s="268"/>
      <c r="G277" s="61" t="s">
        <v>1279</v>
      </c>
      <c r="H277" s="25" t="s">
        <v>1136</v>
      </c>
      <c r="I277" s="27" t="s">
        <v>1280</v>
      </c>
    </row>
    <row r="278" spans="2:9" ht="15.6" x14ac:dyDescent="0.25">
      <c r="B278" s="48">
        <v>101</v>
      </c>
      <c r="C278" s="48">
        <v>101</v>
      </c>
      <c r="D278" s="268" t="s">
        <v>1281</v>
      </c>
      <c r="E278" s="268"/>
      <c r="F278" s="268"/>
      <c r="G278" s="61" t="s">
        <v>1282</v>
      </c>
      <c r="H278" s="25" t="s">
        <v>1136</v>
      </c>
      <c r="I278" s="27"/>
    </row>
    <row r="279" spans="2:9" ht="15.6" x14ac:dyDescent="0.25">
      <c r="B279" s="48">
        <v>102</v>
      </c>
      <c r="C279" s="48">
        <v>102</v>
      </c>
      <c r="D279" s="268" t="s">
        <v>1283</v>
      </c>
      <c r="E279" s="268"/>
      <c r="F279" s="268"/>
      <c r="G279" s="61" t="s">
        <v>1284</v>
      </c>
      <c r="H279" s="25" t="s">
        <v>1136</v>
      </c>
      <c r="I279" s="27"/>
    </row>
    <row r="280" spans="2:9" ht="15.6" x14ac:dyDescent="0.25">
      <c r="B280" s="48">
        <v>103</v>
      </c>
      <c r="C280" s="48">
        <v>103</v>
      </c>
      <c r="D280" s="268" t="s">
        <v>1285</v>
      </c>
      <c r="E280" s="268"/>
      <c r="F280" s="268"/>
      <c r="G280" s="62" t="s">
        <v>1286</v>
      </c>
      <c r="H280" s="25" t="s">
        <v>1136</v>
      </c>
      <c r="I280" s="27"/>
    </row>
    <row r="281" spans="2:9" ht="15.6" x14ac:dyDescent="0.25">
      <c r="B281" s="48">
        <v>104</v>
      </c>
      <c r="C281" s="48">
        <v>104</v>
      </c>
      <c r="D281" s="268" t="s">
        <v>1287</v>
      </c>
      <c r="E281" s="268"/>
      <c r="F281" s="268"/>
      <c r="G281" s="62" t="s">
        <v>1288</v>
      </c>
      <c r="H281" s="25" t="s">
        <v>1136</v>
      </c>
      <c r="I281" s="27"/>
    </row>
    <row r="282" spans="2:9" ht="46.8" x14ac:dyDescent="0.25">
      <c r="B282" s="48">
        <v>105</v>
      </c>
      <c r="C282" s="48">
        <v>105</v>
      </c>
      <c r="D282" s="294" t="s">
        <v>1289</v>
      </c>
      <c r="E282" s="294"/>
      <c r="F282" s="294"/>
      <c r="G282" s="26" t="s">
        <v>1290</v>
      </c>
      <c r="H282" s="25" t="s">
        <v>1136</v>
      </c>
      <c r="I282" s="27"/>
    </row>
    <row r="283" spans="2:9" ht="15.6" x14ac:dyDescent="0.25">
      <c r="B283" s="48">
        <v>106</v>
      </c>
      <c r="C283" s="48">
        <v>106</v>
      </c>
      <c r="D283" s="274" t="s">
        <v>1291</v>
      </c>
      <c r="E283" s="274"/>
      <c r="F283" s="274"/>
      <c r="G283" s="51" t="s">
        <v>1292</v>
      </c>
      <c r="H283" s="25" t="s">
        <v>1136</v>
      </c>
      <c r="I283" s="27"/>
    </row>
    <row r="284" spans="2:9" ht="15.6" x14ac:dyDescent="0.25">
      <c r="B284" s="48">
        <v>107</v>
      </c>
      <c r="C284" s="48">
        <v>107</v>
      </c>
      <c r="D284" s="274" t="s">
        <v>1293</v>
      </c>
      <c r="E284" s="274"/>
      <c r="F284" s="274"/>
      <c r="G284" s="63" t="s">
        <v>1294</v>
      </c>
      <c r="H284" s="25" t="s">
        <v>1136</v>
      </c>
      <c r="I284" s="27"/>
    </row>
    <row r="285" spans="2:9" ht="15.6" x14ac:dyDescent="0.25">
      <c r="B285" s="48">
        <v>108</v>
      </c>
      <c r="C285" s="48">
        <v>108</v>
      </c>
      <c r="D285" s="274" t="s">
        <v>1295</v>
      </c>
      <c r="E285" s="274"/>
      <c r="F285" s="274"/>
      <c r="G285" s="63" t="s">
        <v>1296</v>
      </c>
      <c r="H285" s="25" t="s">
        <v>1136</v>
      </c>
      <c r="I285" s="27"/>
    </row>
    <row r="286" spans="2:9" ht="15.6" x14ac:dyDescent="0.25">
      <c r="B286" s="48">
        <v>109</v>
      </c>
      <c r="C286" s="48">
        <v>109</v>
      </c>
      <c r="D286" s="274" t="s">
        <v>1297</v>
      </c>
      <c r="E286" s="274"/>
      <c r="F286" s="274"/>
      <c r="G286" s="62" t="s">
        <v>1286</v>
      </c>
      <c r="H286" s="25" t="s">
        <v>1136</v>
      </c>
      <c r="I286" s="27"/>
    </row>
    <row r="287" spans="2:9" ht="15.6" x14ac:dyDescent="0.25">
      <c r="B287" s="48">
        <v>110</v>
      </c>
      <c r="C287" s="48">
        <v>110</v>
      </c>
      <c r="D287" s="274" t="s">
        <v>1298</v>
      </c>
      <c r="E287" s="274"/>
      <c r="F287" s="274"/>
      <c r="G287" s="62" t="s">
        <v>1288</v>
      </c>
      <c r="H287" s="25" t="s">
        <v>1136</v>
      </c>
      <c r="I287" s="27"/>
    </row>
    <row r="288" spans="2:9" ht="15.6" x14ac:dyDescent="0.25">
      <c r="B288" s="48">
        <v>111</v>
      </c>
      <c r="C288" s="48">
        <v>111</v>
      </c>
      <c r="D288" s="274" t="s">
        <v>1299</v>
      </c>
      <c r="E288" s="274"/>
      <c r="F288" s="274"/>
      <c r="G288" s="62" t="s">
        <v>1300</v>
      </c>
      <c r="H288" s="25" t="s">
        <v>1136</v>
      </c>
      <c r="I288" s="27"/>
    </row>
    <row r="289" spans="2:9" ht="31.2" x14ac:dyDescent="0.25">
      <c r="B289" s="48">
        <v>112</v>
      </c>
      <c r="C289" s="48">
        <v>112</v>
      </c>
      <c r="D289" s="294" t="s">
        <v>1301</v>
      </c>
      <c r="E289" s="294"/>
      <c r="F289" s="294"/>
      <c r="G289" s="64" t="s">
        <v>1302</v>
      </c>
      <c r="H289" s="25" t="s">
        <v>1136</v>
      </c>
      <c r="I289" s="27" t="s">
        <v>1303</v>
      </c>
    </row>
    <row r="290" spans="2:9" ht="31.2" x14ac:dyDescent="0.25">
      <c r="B290" s="48">
        <v>113</v>
      </c>
      <c r="C290" s="48">
        <v>113</v>
      </c>
      <c r="D290" s="268" t="s">
        <v>1304</v>
      </c>
      <c r="E290" s="268"/>
      <c r="F290" s="268"/>
      <c r="G290" s="23" t="s">
        <v>1305</v>
      </c>
      <c r="H290" s="25" t="s">
        <v>1136</v>
      </c>
      <c r="I290" s="27" t="s">
        <v>259</v>
      </c>
    </row>
    <row r="291" spans="2:9" ht="31.2" x14ac:dyDescent="0.25">
      <c r="B291" s="48">
        <v>114</v>
      </c>
      <c r="C291" s="48">
        <v>114</v>
      </c>
      <c r="D291" s="268" t="s">
        <v>1306</v>
      </c>
      <c r="E291" s="268"/>
      <c r="F291" s="268"/>
      <c r="G291" s="64" t="s">
        <v>1307</v>
      </c>
      <c r="H291" s="25" t="s">
        <v>1136</v>
      </c>
      <c r="I291" s="27" t="s">
        <v>259</v>
      </c>
    </row>
    <row r="292" spans="2:9" x14ac:dyDescent="0.25">
      <c r="B292" s="287"/>
      <c r="C292" s="288"/>
      <c r="D292" s="288"/>
      <c r="E292" s="288"/>
      <c r="F292" s="288"/>
      <c r="G292" s="288"/>
      <c r="H292" s="289"/>
      <c r="I292" s="27"/>
    </row>
    <row r="293" spans="2:9" ht="15.6" x14ac:dyDescent="0.25">
      <c r="B293" s="48">
        <v>115</v>
      </c>
      <c r="C293" s="48">
        <v>115</v>
      </c>
      <c r="D293" s="274" t="s">
        <v>1308</v>
      </c>
      <c r="E293" s="274"/>
      <c r="F293" s="274"/>
      <c r="G293" s="26" t="s">
        <v>1250</v>
      </c>
      <c r="H293" s="30" t="s">
        <v>1120</v>
      </c>
      <c r="I293" s="54" t="s">
        <v>1250</v>
      </c>
    </row>
    <row r="294" spans="2:9" ht="15.6" x14ac:dyDescent="0.25">
      <c r="B294" s="48">
        <v>116</v>
      </c>
      <c r="C294" s="48">
        <v>116</v>
      </c>
      <c r="D294" s="274" t="s">
        <v>1309</v>
      </c>
      <c r="E294" s="274"/>
      <c r="F294" s="274"/>
      <c r="G294" s="50">
        <v>0.35</v>
      </c>
      <c r="H294" s="30" t="s">
        <v>1120</v>
      </c>
      <c r="I294" s="57">
        <v>0.35</v>
      </c>
    </row>
    <row r="295" spans="2:9" ht="15.6" x14ac:dyDescent="0.25">
      <c r="B295" s="48">
        <v>117</v>
      </c>
      <c r="C295" s="48">
        <v>117</v>
      </c>
      <c r="D295" s="274" t="s">
        <v>1310</v>
      </c>
      <c r="E295" s="274"/>
      <c r="F295" s="274"/>
      <c r="G295" s="50">
        <v>1</v>
      </c>
      <c r="H295" s="30" t="s">
        <v>1120</v>
      </c>
      <c r="I295" s="57">
        <v>1</v>
      </c>
    </row>
    <row r="296" spans="2:9" x14ac:dyDescent="0.25">
      <c r="B296" s="302"/>
      <c r="C296" s="303"/>
      <c r="D296" s="303"/>
      <c r="E296" s="303"/>
      <c r="F296" s="303"/>
      <c r="G296" s="303"/>
      <c r="H296" s="304"/>
      <c r="I296" s="27"/>
    </row>
    <row r="297" spans="2:9" ht="15.6" x14ac:dyDescent="0.25">
      <c r="B297" s="48">
        <v>118</v>
      </c>
      <c r="C297" s="48">
        <v>118</v>
      </c>
      <c r="D297" s="274" t="s">
        <v>1311</v>
      </c>
      <c r="E297" s="274"/>
      <c r="F297" s="274"/>
      <c r="G297" s="26" t="s">
        <v>1250</v>
      </c>
      <c r="H297" s="30" t="s">
        <v>1120</v>
      </c>
      <c r="I297" s="54" t="s">
        <v>1250</v>
      </c>
    </row>
    <row r="298" spans="2:9" ht="15.6" x14ac:dyDescent="0.25">
      <c r="B298" s="48">
        <v>119</v>
      </c>
      <c r="C298" s="48">
        <v>119</v>
      </c>
      <c r="D298" s="274" t="s">
        <v>1312</v>
      </c>
      <c r="E298" s="274"/>
      <c r="F298" s="274"/>
      <c r="G298" s="50">
        <v>0.5</v>
      </c>
      <c r="H298" s="30" t="s">
        <v>1120</v>
      </c>
      <c r="I298" s="57">
        <v>0.5</v>
      </c>
    </row>
    <row r="299" spans="2:9" ht="15.6" x14ac:dyDescent="0.25">
      <c r="B299" s="48">
        <v>120</v>
      </c>
      <c r="C299" s="48">
        <v>120</v>
      </c>
      <c r="D299" s="274" t="s">
        <v>1313</v>
      </c>
      <c r="E299" s="274"/>
      <c r="F299" s="274"/>
      <c r="G299" s="50">
        <v>1</v>
      </c>
      <c r="H299" s="30" t="s">
        <v>1120</v>
      </c>
      <c r="I299" s="57">
        <v>1</v>
      </c>
    </row>
    <row r="300" spans="2:9" x14ac:dyDescent="0.25">
      <c r="B300" s="302"/>
      <c r="C300" s="303"/>
      <c r="D300" s="303"/>
      <c r="E300" s="303"/>
      <c r="F300" s="303"/>
      <c r="G300" s="303"/>
      <c r="H300" s="304"/>
      <c r="I300" s="27"/>
    </row>
    <row r="301" spans="2:9" ht="46.8" x14ac:dyDescent="0.25">
      <c r="B301" s="48">
        <v>121</v>
      </c>
      <c r="C301" s="48">
        <v>121</v>
      </c>
      <c r="D301" s="293" t="s">
        <v>1314</v>
      </c>
      <c r="E301" s="293"/>
      <c r="F301" s="293"/>
      <c r="G301" s="50" t="s">
        <v>1315</v>
      </c>
      <c r="H301" s="43" t="s">
        <v>1136</v>
      </c>
      <c r="I301" s="67" t="s">
        <v>1316</v>
      </c>
    </row>
    <row r="302" spans="2:9" ht="15.6" x14ac:dyDescent="0.25">
      <c r="B302" s="48">
        <v>122</v>
      </c>
      <c r="C302" s="48">
        <v>122</v>
      </c>
      <c r="D302" s="274" t="s">
        <v>1317</v>
      </c>
      <c r="E302" s="274"/>
      <c r="F302" s="274"/>
      <c r="G302" s="51" t="s">
        <v>1318</v>
      </c>
      <c r="H302" s="30" t="s">
        <v>1136</v>
      </c>
      <c r="I302" s="68" t="s">
        <v>1318</v>
      </c>
    </row>
    <row r="303" spans="2:9" ht="15.6" x14ac:dyDescent="0.25">
      <c r="B303" s="48">
        <v>123</v>
      </c>
      <c r="C303" s="48">
        <v>123</v>
      </c>
      <c r="D303" s="274" t="s">
        <v>1319</v>
      </c>
      <c r="E303" s="274"/>
      <c r="F303" s="274"/>
      <c r="G303" s="51" t="s">
        <v>1320</v>
      </c>
      <c r="H303" s="30" t="s">
        <v>1136</v>
      </c>
      <c r="I303" s="68" t="s">
        <v>1320</v>
      </c>
    </row>
    <row r="304" spans="2:9" ht="15.6" x14ac:dyDescent="0.25">
      <c r="B304" s="48">
        <v>124</v>
      </c>
      <c r="C304" s="48">
        <v>124</v>
      </c>
      <c r="D304" s="274" t="s">
        <v>1321</v>
      </c>
      <c r="E304" s="274"/>
      <c r="F304" s="274"/>
      <c r="G304" s="51" t="s">
        <v>1322</v>
      </c>
      <c r="H304" s="30" t="s">
        <v>1136</v>
      </c>
      <c r="I304" s="68" t="s">
        <v>1322</v>
      </c>
    </row>
    <row r="305" spans="2:9" ht="15.6" x14ac:dyDescent="0.25">
      <c r="B305" s="48">
        <v>125</v>
      </c>
      <c r="C305" s="48">
        <v>125</v>
      </c>
      <c r="D305" s="274" t="s">
        <v>1323</v>
      </c>
      <c r="E305" s="274"/>
      <c r="F305" s="274"/>
      <c r="G305" s="51" t="s">
        <v>1135</v>
      </c>
      <c r="H305" s="30" t="s">
        <v>1136</v>
      </c>
      <c r="I305" s="68">
        <v>60</v>
      </c>
    </row>
    <row r="306" spans="2:9" ht="31.2" x14ac:dyDescent="0.25">
      <c r="B306" s="297"/>
      <c r="C306" s="297">
        <v>126</v>
      </c>
      <c r="D306" s="315" t="s">
        <v>1324</v>
      </c>
      <c r="E306" s="316"/>
      <c r="F306" s="65" t="s">
        <v>1325</v>
      </c>
      <c r="G306" s="26" t="s">
        <v>1326</v>
      </c>
      <c r="H306" s="308" t="s">
        <v>1136</v>
      </c>
      <c r="I306" s="27"/>
    </row>
    <row r="307" spans="2:9" ht="46.8" x14ac:dyDescent="0.25">
      <c r="B307" s="298"/>
      <c r="C307" s="298"/>
      <c r="D307" s="317"/>
      <c r="E307" s="318"/>
      <c r="F307" s="60" t="s">
        <v>1327</v>
      </c>
      <c r="G307" s="51" t="s">
        <v>1328</v>
      </c>
      <c r="H307" s="309"/>
      <c r="I307" s="27"/>
    </row>
    <row r="308" spans="2:9" ht="46.8" x14ac:dyDescent="0.25">
      <c r="B308" s="299"/>
      <c r="C308" s="299"/>
      <c r="D308" s="319"/>
      <c r="E308" s="320"/>
      <c r="F308" s="26" t="s">
        <v>1329</v>
      </c>
      <c r="G308" s="51" t="s">
        <v>1328</v>
      </c>
      <c r="H308" s="310"/>
      <c r="I308" s="27"/>
    </row>
    <row r="309" spans="2:9" ht="109.2" x14ac:dyDescent="0.25">
      <c r="B309" s="297"/>
      <c r="C309" s="297">
        <v>127</v>
      </c>
      <c r="D309" s="315" t="s">
        <v>1330</v>
      </c>
      <c r="E309" s="316"/>
      <c r="F309" s="60" t="s">
        <v>1325</v>
      </c>
      <c r="G309" s="51" t="s">
        <v>1331</v>
      </c>
      <c r="H309" s="308" t="s">
        <v>1136</v>
      </c>
      <c r="I309" s="27"/>
    </row>
    <row r="310" spans="2:9" ht="156" x14ac:dyDescent="0.25">
      <c r="B310" s="298"/>
      <c r="C310" s="298"/>
      <c r="D310" s="317"/>
      <c r="E310" s="318"/>
      <c r="F310" s="40" t="s">
        <v>1327</v>
      </c>
      <c r="G310" s="51" t="s">
        <v>1332</v>
      </c>
      <c r="H310" s="309"/>
      <c r="I310" s="27"/>
    </row>
    <row r="311" spans="2:9" ht="156" x14ac:dyDescent="0.25">
      <c r="B311" s="299"/>
      <c r="C311" s="299"/>
      <c r="D311" s="319"/>
      <c r="E311" s="320"/>
      <c r="F311" s="40" t="s">
        <v>1329</v>
      </c>
      <c r="G311" s="51" t="s">
        <v>1333</v>
      </c>
      <c r="H311" s="310"/>
      <c r="I311" s="27"/>
    </row>
    <row r="312" spans="2:9" ht="15.6" x14ac:dyDescent="0.25">
      <c r="B312" s="297"/>
      <c r="C312" s="297">
        <v>128</v>
      </c>
      <c r="D312" s="315" t="s">
        <v>1334</v>
      </c>
      <c r="E312" s="316"/>
      <c r="F312" s="60" t="s">
        <v>1325</v>
      </c>
      <c r="G312" s="51" t="s">
        <v>223</v>
      </c>
      <c r="H312" s="308" t="s">
        <v>1136</v>
      </c>
      <c r="I312" s="27"/>
    </row>
    <row r="313" spans="2:9" ht="62.4" x14ac:dyDescent="0.25">
      <c r="B313" s="298"/>
      <c r="C313" s="298"/>
      <c r="D313" s="317"/>
      <c r="E313" s="318"/>
      <c r="F313" s="40" t="s">
        <v>1327</v>
      </c>
      <c r="G313" s="51" t="s">
        <v>1335</v>
      </c>
      <c r="H313" s="309"/>
      <c r="I313" s="27"/>
    </row>
    <row r="314" spans="2:9" ht="46.8" x14ac:dyDescent="0.25">
      <c r="B314" s="299"/>
      <c r="C314" s="299"/>
      <c r="D314" s="319"/>
      <c r="E314" s="320"/>
      <c r="F314" s="26" t="s">
        <v>1329</v>
      </c>
      <c r="G314" s="51" t="s">
        <v>223</v>
      </c>
      <c r="H314" s="310"/>
      <c r="I314" s="27"/>
    </row>
    <row r="315" spans="2:9" ht="15.6" x14ac:dyDescent="0.25">
      <c r="B315" s="297"/>
      <c r="C315" s="297">
        <v>129</v>
      </c>
      <c r="D315" s="315" t="s">
        <v>1336</v>
      </c>
      <c r="E315" s="316"/>
      <c r="F315" s="65" t="s">
        <v>1325</v>
      </c>
      <c r="G315" s="51" t="s">
        <v>1337</v>
      </c>
      <c r="H315" s="308" t="s">
        <v>1136</v>
      </c>
      <c r="I315" s="27"/>
    </row>
    <row r="316" spans="2:9" ht="109.2" x14ac:dyDescent="0.25">
      <c r="B316" s="298"/>
      <c r="C316" s="298"/>
      <c r="D316" s="317"/>
      <c r="E316" s="318"/>
      <c r="F316" s="40" t="s">
        <v>1327</v>
      </c>
      <c r="G316" s="51" t="s">
        <v>1338</v>
      </c>
      <c r="H316" s="309"/>
      <c r="I316" s="27"/>
    </row>
    <row r="317" spans="2:9" ht="62.4" x14ac:dyDescent="0.25">
      <c r="B317" s="299"/>
      <c r="C317" s="299"/>
      <c r="D317" s="319"/>
      <c r="E317" s="320"/>
      <c r="F317" s="40" t="s">
        <v>1329</v>
      </c>
      <c r="G317" s="51" t="s">
        <v>1339</v>
      </c>
      <c r="H317" s="310"/>
      <c r="I317" s="27"/>
    </row>
    <row r="318" spans="2:9" ht="15.6" x14ac:dyDescent="0.25">
      <c r="B318" s="297"/>
      <c r="C318" s="297">
        <v>130</v>
      </c>
      <c r="D318" s="311" t="s">
        <v>1340</v>
      </c>
      <c r="E318" s="312"/>
      <c r="F318" s="40" t="s">
        <v>1327</v>
      </c>
      <c r="G318" s="305" t="s">
        <v>1341</v>
      </c>
      <c r="H318" s="308" t="s">
        <v>1136</v>
      </c>
      <c r="I318" s="27"/>
    </row>
    <row r="319" spans="2:9" ht="46.8" x14ac:dyDescent="0.25">
      <c r="B319" s="299"/>
      <c r="C319" s="299"/>
      <c r="D319" s="313"/>
      <c r="E319" s="314"/>
      <c r="F319" s="26" t="s">
        <v>1329</v>
      </c>
      <c r="G319" s="307"/>
      <c r="H319" s="309"/>
      <c r="I319" s="27"/>
    </row>
    <row r="320" spans="2:9" ht="15.6" x14ac:dyDescent="0.25">
      <c r="B320" s="297"/>
      <c r="C320" s="297">
        <v>131</v>
      </c>
      <c r="D320" s="311" t="s">
        <v>1342</v>
      </c>
      <c r="E320" s="312"/>
      <c r="F320" s="40" t="s">
        <v>1327</v>
      </c>
      <c r="G320" s="305" t="s">
        <v>50</v>
      </c>
      <c r="H320" s="308" t="s">
        <v>1136</v>
      </c>
      <c r="I320" s="27"/>
    </row>
    <row r="321" spans="2:9" ht="46.8" x14ac:dyDescent="0.25">
      <c r="B321" s="299"/>
      <c r="C321" s="299"/>
      <c r="D321" s="313"/>
      <c r="E321" s="314"/>
      <c r="F321" s="26" t="s">
        <v>1329</v>
      </c>
      <c r="G321" s="307"/>
      <c r="H321" s="309"/>
      <c r="I321" s="27"/>
    </row>
    <row r="322" spans="2:9" ht="15.6" x14ac:dyDescent="0.25">
      <c r="B322" s="48"/>
      <c r="C322" s="48">
        <v>132</v>
      </c>
      <c r="D322" s="274" t="s">
        <v>1343</v>
      </c>
      <c r="E322" s="274"/>
      <c r="F322" s="274"/>
      <c r="G322" s="51" t="s">
        <v>1135</v>
      </c>
      <c r="H322" s="25" t="s">
        <v>1136</v>
      </c>
      <c r="I322" s="27"/>
    </row>
    <row r="323" spans="2:9" ht="15.6" x14ac:dyDescent="0.25">
      <c r="B323" s="69"/>
      <c r="C323" s="48">
        <v>133</v>
      </c>
      <c r="D323" s="274" t="s">
        <v>986</v>
      </c>
      <c r="E323" s="274"/>
      <c r="F323" s="274"/>
      <c r="G323" s="39"/>
      <c r="H323" s="25"/>
      <c r="I323" s="27"/>
    </row>
    <row r="324" spans="2:9" ht="15.6" x14ac:dyDescent="0.25">
      <c r="B324" s="69"/>
      <c r="C324" s="48">
        <v>134</v>
      </c>
      <c r="D324" s="274" t="s">
        <v>986</v>
      </c>
      <c r="E324" s="274"/>
      <c r="F324" s="274"/>
      <c r="G324" s="39"/>
      <c r="H324" s="25"/>
      <c r="I324" s="27"/>
    </row>
    <row r="325" spans="2:9" x14ac:dyDescent="0.25">
      <c r="B325" s="302"/>
      <c r="C325" s="303"/>
      <c r="D325" s="303"/>
      <c r="E325" s="303"/>
      <c r="F325" s="303"/>
      <c r="G325" s="303"/>
      <c r="H325" s="304"/>
      <c r="I325" s="27"/>
    </row>
    <row r="326" spans="2:9" ht="14.25" customHeight="1" x14ac:dyDescent="0.25">
      <c r="B326" s="20"/>
      <c r="C326" s="48">
        <v>150</v>
      </c>
      <c r="D326" s="276" t="s">
        <v>1344</v>
      </c>
      <c r="E326" s="276"/>
      <c r="F326" s="276"/>
      <c r="G326" s="305" t="s">
        <v>1345</v>
      </c>
      <c r="H326" s="25" t="s">
        <v>1136</v>
      </c>
      <c r="I326" s="27"/>
    </row>
    <row r="327" spans="2:9" ht="14.25" customHeight="1" x14ac:dyDescent="0.25">
      <c r="B327" s="20"/>
      <c r="C327" s="48">
        <v>151</v>
      </c>
      <c r="D327" s="276" t="s">
        <v>1346</v>
      </c>
      <c r="E327" s="276"/>
      <c r="F327" s="276"/>
      <c r="G327" s="306"/>
      <c r="H327" s="25" t="s">
        <v>1136</v>
      </c>
      <c r="I327" s="27"/>
    </row>
  </sheetData>
  <mergeCells count="480">
    <mergeCell ref="C320:C321"/>
    <mergeCell ref="G270:G271"/>
    <mergeCell ref="G272:G273"/>
    <mergeCell ref="G274:G275"/>
    <mergeCell ref="G318:G319"/>
    <mergeCell ref="G320:G321"/>
    <mergeCell ref="G326:G327"/>
    <mergeCell ref="H306:H308"/>
    <mergeCell ref="H309:H311"/>
    <mergeCell ref="H312:H314"/>
    <mergeCell ref="H315:H317"/>
    <mergeCell ref="H318:H319"/>
    <mergeCell ref="H320:H321"/>
    <mergeCell ref="D318:E319"/>
    <mergeCell ref="D306:E308"/>
    <mergeCell ref="D309:E311"/>
    <mergeCell ref="D312:E314"/>
    <mergeCell ref="D315:E317"/>
    <mergeCell ref="D320:E321"/>
    <mergeCell ref="D305:F305"/>
    <mergeCell ref="D322:F322"/>
    <mergeCell ref="D323:F323"/>
    <mergeCell ref="D324:F324"/>
    <mergeCell ref="B325:H325"/>
    <mergeCell ref="D326:F326"/>
    <mergeCell ref="D327:F327"/>
    <mergeCell ref="B270:B271"/>
    <mergeCell ref="B272:B273"/>
    <mergeCell ref="B274:B275"/>
    <mergeCell ref="B306:B308"/>
    <mergeCell ref="B309:B311"/>
    <mergeCell ref="B312:B314"/>
    <mergeCell ref="B315:B317"/>
    <mergeCell ref="B318:B319"/>
    <mergeCell ref="B320:B321"/>
    <mergeCell ref="C270:C271"/>
    <mergeCell ref="C272:C273"/>
    <mergeCell ref="C274:C275"/>
    <mergeCell ref="C306:C308"/>
    <mergeCell ref="C309:C311"/>
    <mergeCell ref="C312:C314"/>
    <mergeCell ref="C315:C317"/>
    <mergeCell ref="C318:C319"/>
    <mergeCell ref="B296:H296"/>
    <mergeCell ref="D297:F297"/>
    <mergeCell ref="D298:F298"/>
    <mergeCell ref="D299:F299"/>
    <mergeCell ref="B300:H300"/>
    <mergeCell ref="D301:F301"/>
    <mergeCell ref="D302:F302"/>
    <mergeCell ref="D303:F303"/>
    <mergeCell ref="D304:F304"/>
    <mergeCell ref="D287:F287"/>
    <mergeCell ref="D288:F288"/>
    <mergeCell ref="D289:F289"/>
    <mergeCell ref="D290:F290"/>
    <mergeCell ref="D291:F291"/>
    <mergeCell ref="B292:H292"/>
    <mergeCell ref="D293:F293"/>
    <mergeCell ref="D294:F294"/>
    <mergeCell ref="D295:F295"/>
    <mergeCell ref="D278:F278"/>
    <mergeCell ref="D279:F279"/>
    <mergeCell ref="D280:F280"/>
    <mergeCell ref="D281:F281"/>
    <mergeCell ref="D282:F282"/>
    <mergeCell ref="D283:F283"/>
    <mergeCell ref="D284:F284"/>
    <mergeCell ref="D285:F285"/>
    <mergeCell ref="D286:F286"/>
    <mergeCell ref="B269:H269"/>
    <mergeCell ref="D270:F270"/>
    <mergeCell ref="D271:F271"/>
    <mergeCell ref="D272:F272"/>
    <mergeCell ref="D273:F273"/>
    <mergeCell ref="D274:F274"/>
    <mergeCell ref="D275:F275"/>
    <mergeCell ref="B276:H276"/>
    <mergeCell ref="D277:F277"/>
    <mergeCell ref="D260:F260"/>
    <mergeCell ref="B261:H261"/>
    <mergeCell ref="D262:F262"/>
    <mergeCell ref="D263:F263"/>
    <mergeCell ref="D264:F264"/>
    <mergeCell ref="D265:F265"/>
    <mergeCell ref="D266:F266"/>
    <mergeCell ref="D267:F267"/>
    <mergeCell ref="D268:F268"/>
    <mergeCell ref="D251:F251"/>
    <mergeCell ref="B252:H252"/>
    <mergeCell ref="D253:F253"/>
    <mergeCell ref="D254:F254"/>
    <mergeCell ref="D255:F255"/>
    <mergeCell ref="D256:F256"/>
    <mergeCell ref="D257:F257"/>
    <mergeCell ref="B258:H258"/>
    <mergeCell ref="D259:F259"/>
    <mergeCell ref="D242:F242"/>
    <mergeCell ref="D243:F243"/>
    <mergeCell ref="D244:F244"/>
    <mergeCell ref="D245:F245"/>
    <mergeCell ref="D246:F246"/>
    <mergeCell ref="D247:F247"/>
    <mergeCell ref="D248:F248"/>
    <mergeCell ref="D249:F249"/>
    <mergeCell ref="D250:F250"/>
    <mergeCell ref="D233:F233"/>
    <mergeCell ref="D234:F234"/>
    <mergeCell ref="D235:F235"/>
    <mergeCell ref="D236:F236"/>
    <mergeCell ref="D237:F237"/>
    <mergeCell ref="D238:F238"/>
    <mergeCell ref="D239:F239"/>
    <mergeCell ref="D240:F240"/>
    <mergeCell ref="D241:F241"/>
    <mergeCell ref="D224:F224"/>
    <mergeCell ref="D225:F225"/>
    <mergeCell ref="D226:F226"/>
    <mergeCell ref="D227:F227"/>
    <mergeCell ref="D228:F228"/>
    <mergeCell ref="D229:F229"/>
    <mergeCell ref="D230:F230"/>
    <mergeCell ref="D231:F231"/>
    <mergeCell ref="D232:F232"/>
    <mergeCell ref="D215:F215"/>
    <mergeCell ref="D216:F216"/>
    <mergeCell ref="D217:F217"/>
    <mergeCell ref="B218:H218"/>
    <mergeCell ref="D219:F219"/>
    <mergeCell ref="D220:F220"/>
    <mergeCell ref="D221:F221"/>
    <mergeCell ref="D222:F222"/>
    <mergeCell ref="D223:F223"/>
    <mergeCell ref="D206:F206"/>
    <mergeCell ref="D207:F207"/>
    <mergeCell ref="D208:F208"/>
    <mergeCell ref="D209:F209"/>
    <mergeCell ref="D210:F210"/>
    <mergeCell ref="B211:H211"/>
    <mergeCell ref="D212:F212"/>
    <mergeCell ref="D213:F213"/>
    <mergeCell ref="D214:F214"/>
    <mergeCell ref="B197:H197"/>
    <mergeCell ref="D198:F198"/>
    <mergeCell ref="D199:F199"/>
    <mergeCell ref="D200:F200"/>
    <mergeCell ref="D201:F201"/>
    <mergeCell ref="D202:F202"/>
    <mergeCell ref="D203:F203"/>
    <mergeCell ref="D204:F204"/>
    <mergeCell ref="D205:F205"/>
    <mergeCell ref="D188:F188"/>
    <mergeCell ref="D189:F189"/>
    <mergeCell ref="D190:F190"/>
    <mergeCell ref="D191:F191"/>
    <mergeCell ref="D192:F192"/>
    <mergeCell ref="D193:F193"/>
    <mergeCell ref="D194:F194"/>
    <mergeCell ref="D195:F195"/>
    <mergeCell ref="D196:F196"/>
    <mergeCell ref="D179:F179"/>
    <mergeCell ref="D180:F180"/>
    <mergeCell ref="D181:F181"/>
    <mergeCell ref="D182:F182"/>
    <mergeCell ref="D183:F183"/>
    <mergeCell ref="D184:F184"/>
    <mergeCell ref="D185:F185"/>
    <mergeCell ref="D186:F186"/>
    <mergeCell ref="D187:F187"/>
    <mergeCell ref="D170:F170"/>
    <mergeCell ref="D171:F171"/>
    <mergeCell ref="D172:F172"/>
    <mergeCell ref="D173:F173"/>
    <mergeCell ref="D174:F174"/>
    <mergeCell ref="D175:F175"/>
    <mergeCell ref="D176:F176"/>
    <mergeCell ref="D177:F177"/>
    <mergeCell ref="D178:F178"/>
    <mergeCell ref="D162:F162"/>
    <mergeCell ref="G162:H162"/>
    <mergeCell ref="D163:F163"/>
    <mergeCell ref="G163:H163"/>
    <mergeCell ref="D164:F164"/>
    <mergeCell ref="G164:H164"/>
    <mergeCell ref="D165:F165"/>
    <mergeCell ref="G165:H165"/>
    <mergeCell ref="D169:F169"/>
    <mergeCell ref="D157:F157"/>
    <mergeCell ref="G157:H157"/>
    <mergeCell ref="D158:F158"/>
    <mergeCell ref="G158:H158"/>
    <mergeCell ref="D159:F159"/>
    <mergeCell ref="G159:H159"/>
    <mergeCell ref="D160:F160"/>
    <mergeCell ref="G160:H160"/>
    <mergeCell ref="D161:F161"/>
    <mergeCell ref="G161:H161"/>
    <mergeCell ref="D152:F152"/>
    <mergeCell ref="G152:H152"/>
    <mergeCell ref="B153:H153"/>
    <mergeCell ref="D154:F154"/>
    <mergeCell ref="G154:H154"/>
    <mergeCell ref="D155:F155"/>
    <mergeCell ref="G155:H155"/>
    <mergeCell ref="D156:F156"/>
    <mergeCell ref="G156:H156"/>
    <mergeCell ref="D147:F147"/>
    <mergeCell ref="G147:H147"/>
    <mergeCell ref="D148:F148"/>
    <mergeCell ref="G148:H148"/>
    <mergeCell ref="D149:F149"/>
    <mergeCell ref="G149:H149"/>
    <mergeCell ref="D150:F150"/>
    <mergeCell ref="G150:H150"/>
    <mergeCell ref="D151:F151"/>
    <mergeCell ref="G151:H151"/>
    <mergeCell ref="D142:F142"/>
    <mergeCell ref="G142:H142"/>
    <mergeCell ref="D143:F143"/>
    <mergeCell ref="G143:H143"/>
    <mergeCell ref="D144:F144"/>
    <mergeCell ref="G144:H144"/>
    <mergeCell ref="D145:F145"/>
    <mergeCell ref="G145:H145"/>
    <mergeCell ref="D146:F146"/>
    <mergeCell ref="G146:H146"/>
    <mergeCell ref="D137:F137"/>
    <mergeCell ref="G137:H137"/>
    <mergeCell ref="D138:F138"/>
    <mergeCell ref="G138:H138"/>
    <mergeCell ref="D139:F139"/>
    <mergeCell ref="G139:H139"/>
    <mergeCell ref="D140:F140"/>
    <mergeCell ref="G140:H140"/>
    <mergeCell ref="D141:F141"/>
    <mergeCell ref="G141:H141"/>
    <mergeCell ref="D132:F132"/>
    <mergeCell ref="G132:H132"/>
    <mergeCell ref="D133:F133"/>
    <mergeCell ref="G133:H133"/>
    <mergeCell ref="D134:F134"/>
    <mergeCell ref="G134:H134"/>
    <mergeCell ref="D135:F135"/>
    <mergeCell ref="G135:H135"/>
    <mergeCell ref="D136:F136"/>
    <mergeCell ref="G136:H136"/>
    <mergeCell ref="D127:F127"/>
    <mergeCell ref="G127:H127"/>
    <mergeCell ref="D128:F128"/>
    <mergeCell ref="G128:H128"/>
    <mergeCell ref="D129:F129"/>
    <mergeCell ref="G129:H129"/>
    <mergeCell ref="D130:F130"/>
    <mergeCell ref="G130:H130"/>
    <mergeCell ref="D131:F131"/>
    <mergeCell ref="G131:H131"/>
    <mergeCell ref="D122:F122"/>
    <mergeCell ref="G122:H122"/>
    <mergeCell ref="D123:F123"/>
    <mergeCell ref="G123:H123"/>
    <mergeCell ref="D124:F124"/>
    <mergeCell ref="G124:H124"/>
    <mergeCell ref="D125:F125"/>
    <mergeCell ref="G125:H125"/>
    <mergeCell ref="D126:F126"/>
    <mergeCell ref="G126:H126"/>
    <mergeCell ref="D117:F117"/>
    <mergeCell ref="G117:H117"/>
    <mergeCell ref="D118:F118"/>
    <mergeCell ref="G118:H118"/>
    <mergeCell ref="D119:F119"/>
    <mergeCell ref="G119:H119"/>
    <mergeCell ref="B120:H120"/>
    <mergeCell ref="D121:F121"/>
    <mergeCell ref="G121:H121"/>
    <mergeCell ref="D112:F112"/>
    <mergeCell ref="G112:H112"/>
    <mergeCell ref="D113:F113"/>
    <mergeCell ref="G113:H113"/>
    <mergeCell ref="D114:F114"/>
    <mergeCell ref="G114:H114"/>
    <mergeCell ref="D115:F115"/>
    <mergeCell ref="G115:H115"/>
    <mergeCell ref="D116:F116"/>
    <mergeCell ref="G116:H116"/>
    <mergeCell ref="D107:F107"/>
    <mergeCell ref="G107:H107"/>
    <mergeCell ref="D108:F108"/>
    <mergeCell ref="G108:H108"/>
    <mergeCell ref="D109:F109"/>
    <mergeCell ref="G109:H109"/>
    <mergeCell ref="D110:F110"/>
    <mergeCell ref="G110:H110"/>
    <mergeCell ref="D111:F111"/>
    <mergeCell ref="G111:H111"/>
    <mergeCell ref="D102:F102"/>
    <mergeCell ref="G102:H102"/>
    <mergeCell ref="D103:F103"/>
    <mergeCell ref="G103:H103"/>
    <mergeCell ref="D104:F104"/>
    <mergeCell ref="G104:H104"/>
    <mergeCell ref="D105:F105"/>
    <mergeCell ref="G105:H105"/>
    <mergeCell ref="D106:F106"/>
    <mergeCell ref="G106:H106"/>
    <mergeCell ref="D97:F97"/>
    <mergeCell ref="G97:H97"/>
    <mergeCell ref="D98:F98"/>
    <mergeCell ref="G98:H98"/>
    <mergeCell ref="D99:F99"/>
    <mergeCell ref="G99:H99"/>
    <mergeCell ref="D100:F100"/>
    <mergeCell ref="G100:H100"/>
    <mergeCell ref="D101:F101"/>
    <mergeCell ref="G101:H101"/>
    <mergeCell ref="D92:F92"/>
    <mergeCell ref="G92:H92"/>
    <mergeCell ref="D93:F93"/>
    <mergeCell ref="G93:H93"/>
    <mergeCell ref="D94:F94"/>
    <mergeCell ref="G94:H94"/>
    <mergeCell ref="D95:F95"/>
    <mergeCell ref="G95:H95"/>
    <mergeCell ref="D96:F96"/>
    <mergeCell ref="G96:H96"/>
    <mergeCell ref="D87:F87"/>
    <mergeCell ref="G87:H87"/>
    <mergeCell ref="D88:F88"/>
    <mergeCell ref="G88:H88"/>
    <mergeCell ref="D89:F89"/>
    <mergeCell ref="G89:H89"/>
    <mergeCell ref="D90:F90"/>
    <mergeCell ref="G90:H90"/>
    <mergeCell ref="D91:F91"/>
    <mergeCell ref="G91:H91"/>
    <mergeCell ref="D82:F82"/>
    <mergeCell ref="G82:H82"/>
    <mergeCell ref="D83:F83"/>
    <mergeCell ref="G83:H83"/>
    <mergeCell ref="D84:F84"/>
    <mergeCell ref="G84:H84"/>
    <mergeCell ref="D85:F85"/>
    <mergeCell ref="G85:H85"/>
    <mergeCell ref="D86:F86"/>
    <mergeCell ref="G86:H86"/>
    <mergeCell ref="D77:F77"/>
    <mergeCell ref="G77:H77"/>
    <mergeCell ref="D78:F78"/>
    <mergeCell ref="G78:H78"/>
    <mergeCell ref="D79:F79"/>
    <mergeCell ref="G79:H79"/>
    <mergeCell ref="D80:F80"/>
    <mergeCell ref="G80:H80"/>
    <mergeCell ref="D81:F81"/>
    <mergeCell ref="G81:H81"/>
    <mergeCell ref="D72:F72"/>
    <mergeCell ref="G72:H72"/>
    <mergeCell ref="D73:F73"/>
    <mergeCell ref="G73:H73"/>
    <mergeCell ref="D74:F74"/>
    <mergeCell ref="G74:H74"/>
    <mergeCell ref="D75:F75"/>
    <mergeCell ref="G75:H75"/>
    <mergeCell ref="D76:F76"/>
    <mergeCell ref="G76:H76"/>
    <mergeCell ref="D67:F67"/>
    <mergeCell ref="G67:H67"/>
    <mergeCell ref="D68:F68"/>
    <mergeCell ref="G68:H68"/>
    <mergeCell ref="D69:F69"/>
    <mergeCell ref="G69:H69"/>
    <mergeCell ref="D70:F70"/>
    <mergeCell ref="G70:H70"/>
    <mergeCell ref="D71:F71"/>
    <mergeCell ref="G71:H71"/>
    <mergeCell ref="D62:F62"/>
    <mergeCell ref="G62:H62"/>
    <mergeCell ref="D63:F63"/>
    <mergeCell ref="G63:H63"/>
    <mergeCell ref="D64:F64"/>
    <mergeCell ref="G64:H64"/>
    <mergeCell ref="D65:F65"/>
    <mergeCell ref="G65:H65"/>
    <mergeCell ref="D66:F66"/>
    <mergeCell ref="G66:H66"/>
    <mergeCell ref="D57:F57"/>
    <mergeCell ref="G57:H57"/>
    <mergeCell ref="D58:F58"/>
    <mergeCell ref="G58:H58"/>
    <mergeCell ref="D59:F59"/>
    <mergeCell ref="G59:H59"/>
    <mergeCell ref="D60:F60"/>
    <mergeCell ref="G60:H60"/>
    <mergeCell ref="D61:F61"/>
    <mergeCell ref="G61:H61"/>
    <mergeCell ref="D52:F52"/>
    <mergeCell ref="G52:H52"/>
    <mergeCell ref="D53:F53"/>
    <mergeCell ref="G53:H53"/>
    <mergeCell ref="D54:F54"/>
    <mergeCell ref="G54:H54"/>
    <mergeCell ref="D55:F55"/>
    <mergeCell ref="G55:H55"/>
    <mergeCell ref="D56:F56"/>
    <mergeCell ref="G56:H56"/>
    <mergeCell ref="D47:F47"/>
    <mergeCell ref="G47:H47"/>
    <mergeCell ref="D48:F48"/>
    <mergeCell ref="G48:H48"/>
    <mergeCell ref="D49:F49"/>
    <mergeCell ref="G49:H49"/>
    <mergeCell ref="B50:H50"/>
    <mergeCell ref="D51:F51"/>
    <mergeCell ref="G51:H5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37:F37"/>
    <mergeCell ref="G37:H37"/>
    <mergeCell ref="D38:F38"/>
    <mergeCell ref="G38:H38"/>
    <mergeCell ref="B39:H39"/>
    <mergeCell ref="D40:F40"/>
    <mergeCell ref="G40:H40"/>
    <mergeCell ref="D41:F41"/>
    <mergeCell ref="G41:H4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16:H16"/>
    <mergeCell ref="D17:H17"/>
    <mergeCell ref="D18:H18"/>
    <mergeCell ref="D24:F24"/>
    <mergeCell ref="G24:H24"/>
    <mergeCell ref="D25:F25"/>
    <mergeCell ref="G25:H25"/>
    <mergeCell ref="D26:F26"/>
    <mergeCell ref="G26:H26"/>
    <mergeCell ref="D7:F7"/>
    <mergeCell ref="G7:H7"/>
    <mergeCell ref="B9:H9"/>
    <mergeCell ref="D10:H10"/>
    <mergeCell ref="D11:H11"/>
    <mergeCell ref="D12:H12"/>
    <mergeCell ref="D13:H13"/>
    <mergeCell ref="D14:H14"/>
    <mergeCell ref="D15:H15"/>
    <mergeCell ref="B2:H2"/>
    <mergeCell ref="D3:F3"/>
    <mergeCell ref="G3:H3"/>
    <mergeCell ref="D4:F4"/>
    <mergeCell ref="G4:H4"/>
    <mergeCell ref="D5:F5"/>
    <mergeCell ref="G5:H5"/>
    <mergeCell ref="D6:F6"/>
    <mergeCell ref="G6:H6"/>
  </mergeCells>
  <phoneticPr fontId="33" type="noConversion"/>
  <pageMargins left="0.36944444444444402" right="0.1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4"/>
  <sheetViews>
    <sheetView showGridLines="0" workbookViewId="0">
      <selection activeCell="I19" sqref="I19"/>
    </sheetView>
  </sheetViews>
  <sheetFormatPr defaultColWidth="14.88671875" defaultRowHeight="14.4" x14ac:dyDescent="0.25"/>
  <cols>
    <col min="1" max="1" width="3.109375" customWidth="1"/>
    <col min="2" max="2" width="5.44140625" customWidth="1"/>
    <col min="4" max="4" width="22.109375" customWidth="1"/>
    <col min="5" max="5" width="24.33203125" customWidth="1"/>
    <col min="6" max="6" width="5.109375" customWidth="1"/>
  </cols>
  <sheetData>
    <row r="2" spans="2:6" ht="7.5" customHeight="1" x14ac:dyDescent="0.25">
      <c r="B2" s="124"/>
    </row>
    <row r="3" spans="2:6" x14ac:dyDescent="0.25">
      <c r="B3" s="125" t="s">
        <v>26</v>
      </c>
      <c r="C3" s="126" t="s">
        <v>27</v>
      </c>
      <c r="D3" s="126" t="s">
        <v>28</v>
      </c>
      <c r="E3" s="126" t="s">
        <v>29</v>
      </c>
      <c r="F3" s="126" t="s">
        <v>30</v>
      </c>
    </row>
    <row r="4" spans="2:6" x14ac:dyDescent="0.25">
      <c r="B4" s="168">
        <v>1</v>
      </c>
      <c r="C4" s="172" t="s">
        <v>31</v>
      </c>
      <c r="D4" s="127" t="s">
        <v>32</v>
      </c>
      <c r="E4" s="127" t="s">
        <v>33</v>
      </c>
      <c r="F4" s="168" t="s">
        <v>34</v>
      </c>
    </row>
    <row r="5" spans="2:6" x14ac:dyDescent="0.25">
      <c r="B5" s="169"/>
      <c r="C5" s="173"/>
      <c r="D5" s="127" t="s">
        <v>35</v>
      </c>
      <c r="E5" s="127" t="s">
        <v>36</v>
      </c>
      <c r="F5" s="169"/>
    </row>
    <row r="6" spans="2:6" ht="15.6" x14ac:dyDescent="0.25">
      <c r="B6" s="169"/>
      <c r="C6" s="173"/>
      <c r="D6" s="128"/>
      <c r="E6" s="127" t="s">
        <v>37</v>
      </c>
      <c r="F6" s="169"/>
    </row>
    <row r="7" spans="2:6" ht="15.6" x14ac:dyDescent="0.25">
      <c r="B7" s="169"/>
      <c r="C7" s="173"/>
      <c r="D7" s="128"/>
      <c r="E7" s="127" t="s">
        <v>38</v>
      </c>
      <c r="F7" s="169"/>
    </row>
    <row r="8" spans="2:6" ht="15.6" x14ac:dyDescent="0.25">
      <c r="B8" s="169"/>
      <c r="C8" s="173"/>
      <c r="D8" s="128"/>
      <c r="E8" s="127" t="s">
        <v>39</v>
      </c>
      <c r="F8" s="169"/>
    </row>
    <row r="9" spans="2:6" ht="15.6" x14ac:dyDescent="0.25">
      <c r="B9" s="169"/>
      <c r="C9" s="173"/>
      <c r="D9" s="128"/>
      <c r="E9" s="127" t="s">
        <v>40</v>
      </c>
      <c r="F9" s="169"/>
    </row>
    <row r="10" spans="2:6" ht="15.6" x14ac:dyDescent="0.25">
      <c r="B10" s="169"/>
      <c r="C10" s="173"/>
      <c r="D10" s="128"/>
      <c r="E10" s="127" t="s">
        <v>41</v>
      </c>
      <c r="F10" s="169"/>
    </row>
    <row r="11" spans="2:6" ht="15.6" x14ac:dyDescent="0.25">
      <c r="B11" s="170"/>
      <c r="C11" s="174"/>
      <c r="D11" s="129"/>
      <c r="E11" s="130" t="s">
        <v>42</v>
      </c>
      <c r="F11" s="170"/>
    </row>
    <row r="12" spans="2:6" x14ac:dyDescent="0.25">
      <c r="B12" s="168">
        <v>2</v>
      </c>
      <c r="C12" s="172" t="s">
        <v>43</v>
      </c>
      <c r="D12" s="127" t="s">
        <v>44</v>
      </c>
      <c r="E12" s="127" t="s">
        <v>45</v>
      </c>
      <c r="F12" s="168" t="s">
        <v>34</v>
      </c>
    </row>
    <row r="13" spans="2:6" x14ac:dyDescent="0.25">
      <c r="B13" s="170"/>
      <c r="C13" s="174"/>
      <c r="D13" s="130" t="s">
        <v>46</v>
      </c>
      <c r="E13" s="130" t="s">
        <v>47</v>
      </c>
      <c r="F13" s="170"/>
    </row>
    <row r="14" spans="2:6" x14ac:dyDescent="0.25">
      <c r="B14" s="171">
        <v>3</v>
      </c>
      <c r="C14" s="175" t="s">
        <v>48</v>
      </c>
      <c r="D14" s="127" t="s">
        <v>44</v>
      </c>
      <c r="E14" s="127" t="s">
        <v>49</v>
      </c>
      <c r="F14" s="171" t="s">
        <v>50</v>
      </c>
    </row>
    <row r="15" spans="2:6" x14ac:dyDescent="0.25">
      <c r="B15" s="169"/>
      <c r="C15" s="173"/>
      <c r="D15" s="127" t="s">
        <v>51</v>
      </c>
      <c r="E15" s="127" t="s">
        <v>52</v>
      </c>
      <c r="F15" s="169"/>
    </row>
    <row r="16" spans="2:6" ht="15.6" x14ac:dyDescent="0.25">
      <c r="B16" s="170"/>
      <c r="C16" s="174"/>
      <c r="D16" s="129"/>
      <c r="E16" s="130" t="s">
        <v>53</v>
      </c>
      <c r="F16" s="170"/>
    </row>
    <row r="17" spans="2:6" x14ac:dyDescent="0.25">
      <c r="B17" s="171">
        <v>4</v>
      </c>
      <c r="C17" s="175" t="s">
        <v>54</v>
      </c>
      <c r="D17" s="127" t="s">
        <v>55</v>
      </c>
      <c r="E17" s="131" t="s">
        <v>56</v>
      </c>
      <c r="F17" s="171" t="s">
        <v>34</v>
      </c>
    </row>
    <row r="18" spans="2:6" x14ac:dyDescent="0.25">
      <c r="B18" s="170"/>
      <c r="C18" s="174"/>
      <c r="D18" s="132" t="s">
        <v>57</v>
      </c>
      <c r="E18" s="132" t="s">
        <v>58</v>
      </c>
      <c r="F18" s="170"/>
    </row>
    <row r="19" spans="2:6" x14ac:dyDescent="0.25">
      <c r="B19" s="171">
        <v>5</v>
      </c>
      <c r="C19" s="175" t="s">
        <v>59</v>
      </c>
      <c r="D19" s="168" t="s">
        <v>60</v>
      </c>
      <c r="E19" s="131" t="s">
        <v>61</v>
      </c>
      <c r="F19" s="171" t="s">
        <v>34</v>
      </c>
    </row>
    <row r="20" spans="2:6" x14ac:dyDescent="0.25">
      <c r="B20" s="170"/>
      <c r="C20" s="174"/>
      <c r="D20" s="170"/>
      <c r="E20" s="130" t="s">
        <v>62</v>
      </c>
      <c r="F20" s="170"/>
    </row>
    <row r="21" spans="2:6" x14ac:dyDescent="0.25">
      <c r="B21" s="171">
        <v>6</v>
      </c>
      <c r="C21" s="175" t="s">
        <v>63</v>
      </c>
      <c r="D21" s="127" t="s">
        <v>64</v>
      </c>
      <c r="E21" s="127" t="s">
        <v>65</v>
      </c>
      <c r="F21" s="171" t="s">
        <v>50</v>
      </c>
    </row>
    <row r="22" spans="2:6" x14ac:dyDescent="0.25">
      <c r="B22" s="169"/>
      <c r="C22" s="173"/>
      <c r="D22" s="131" t="s">
        <v>66</v>
      </c>
      <c r="E22" s="127" t="s">
        <v>67</v>
      </c>
      <c r="F22" s="169"/>
    </row>
    <row r="23" spans="2:6" ht="15.6" x14ac:dyDescent="0.25">
      <c r="B23" s="169"/>
      <c r="C23" s="173"/>
      <c r="D23" s="128"/>
      <c r="E23" s="131" t="s">
        <v>68</v>
      </c>
      <c r="F23" s="169"/>
    </row>
    <row r="24" spans="2:6" ht="15.6" x14ac:dyDescent="0.25">
      <c r="B24" s="170"/>
      <c r="C24" s="174"/>
      <c r="D24" s="129"/>
      <c r="E24" s="132" t="s">
        <v>69</v>
      </c>
      <c r="F24" s="170"/>
    </row>
    <row r="25" spans="2:6" x14ac:dyDescent="0.25">
      <c r="B25" s="171">
        <v>7</v>
      </c>
      <c r="C25" s="175" t="s">
        <v>70</v>
      </c>
      <c r="D25" s="127" t="s">
        <v>44</v>
      </c>
      <c r="E25" s="131" t="s">
        <v>71</v>
      </c>
      <c r="F25" s="133"/>
    </row>
    <row r="26" spans="2:6" x14ac:dyDescent="0.25">
      <c r="B26" s="169"/>
      <c r="C26" s="173"/>
      <c r="D26" s="127" t="s">
        <v>72</v>
      </c>
      <c r="E26" s="127" t="s">
        <v>73</v>
      </c>
      <c r="F26" s="134" t="s">
        <v>74</v>
      </c>
    </row>
    <row r="27" spans="2:6" ht="15.6" x14ac:dyDescent="0.25">
      <c r="B27" s="169"/>
      <c r="C27" s="173"/>
      <c r="D27" s="128"/>
      <c r="E27" s="127" t="s">
        <v>75</v>
      </c>
      <c r="F27" s="134" t="s">
        <v>74</v>
      </c>
    </row>
    <row r="28" spans="2:6" ht="15.6" x14ac:dyDescent="0.25">
      <c r="B28" s="170"/>
      <c r="C28" s="174"/>
      <c r="D28" s="129"/>
      <c r="E28" s="130" t="s">
        <v>76</v>
      </c>
      <c r="F28" s="135" t="s">
        <v>34</v>
      </c>
    </row>
    <row r="29" spans="2:6" x14ac:dyDescent="0.25">
      <c r="B29" s="124"/>
    </row>
    <row r="30" spans="2:6" x14ac:dyDescent="0.25">
      <c r="B30" s="167" t="s">
        <v>77</v>
      </c>
      <c r="C30" s="167"/>
      <c r="D30" s="167"/>
      <c r="E30" s="167"/>
      <c r="F30" s="167"/>
    </row>
    <row r="31" spans="2:6" x14ac:dyDescent="0.25">
      <c r="B31" s="167" t="s">
        <v>78</v>
      </c>
      <c r="C31" s="167"/>
      <c r="D31" s="167"/>
      <c r="E31" s="167"/>
      <c r="F31" s="167"/>
    </row>
    <row r="32" spans="2:6" x14ac:dyDescent="0.25">
      <c r="B32" s="167" t="s">
        <v>79</v>
      </c>
      <c r="C32" s="167"/>
      <c r="D32" s="167"/>
      <c r="E32" s="167"/>
      <c r="F32" s="167"/>
    </row>
    <row r="33" spans="2:2" x14ac:dyDescent="0.25">
      <c r="B33" s="124"/>
    </row>
    <row r="34" spans="2:2" x14ac:dyDescent="0.25">
      <c r="B34" s="124"/>
    </row>
  </sheetData>
  <mergeCells count="24">
    <mergeCell ref="C25:C28"/>
    <mergeCell ref="D19:D20"/>
    <mergeCell ref="F4:F11"/>
    <mergeCell ref="F12:F13"/>
    <mergeCell ref="F14:F16"/>
    <mergeCell ref="F17:F18"/>
    <mergeCell ref="F19:F20"/>
    <mergeCell ref="F21:F24"/>
    <mergeCell ref="B30:F30"/>
    <mergeCell ref="B31:F31"/>
    <mergeCell ref="B32:F32"/>
    <mergeCell ref="B4:B11"/>
    <mergeCell ref="B12:B13"/>
    <mergeCell ref="B14:B16"/>
    <mergeCell ref="B17:B18"/>
    <mergeCell ref="B19:B20"/>
    <mergeCell ref="B21:B24"/>
    <mergeCell ref="B25:B28"/>
    <mergeCell ref="C4:C11"/>
    <mergeCell ref="C12:C13"/>
    <mergeCell ref="C14:C16"/>
    <mergeCell ref="C17:C18"/>
    <mergeCell ref="C19:C20"/>
    <mergeCell ref="C21:C24"/>
  </mergeCells>
  <phoneticPr fontId="3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3"/>
  <sheetViews>
    <sheetView showGridLines="0" workbookViewId="0">
      <selection activeCell="F9" sqref="F9"/>
    </sheetView>
  </sheetViews>
  <sheetFormatPr defaultColWidth="9" defaultRowHeight="14.4" x14ac:dyDescent="0.25"/>
  <cols>
    <col min="1" max="1" width="3.21875" customWidth="1"/>
    <col min="2" max="2" width="9.6640625" customWidth="1"/>
    <col min="3" max="3" width="19" customWidth="1"/>
  </cols>
  <sheetData>
    <row r="2" spans="2:4" ht="17.399999999999999" x14ac:dyDescent="0.25">
      <c r="B2" s="117" t="s">
        <v>80</v>
      </c>
    </row>
    <row r="3" spans="2:4" x14ac:dyDescent="0.25">
      <c r="B3" s="118"/>
      <c r="C3" s="119" t="s">
        <v>81</v>
      </c>
      <c r="D3" s="119" t="s">
        <v>82</v>
      </c>
    </row>
    <row r="4" spans="2:4" x14ac:dyDescent="0.25">
      <c r="B4" s="120" t="s">
        <v>83</v>
      </c>
      <c r="C4" s="121" t="s">
        <v>84</v>
      </c>
      <c r="D4" s="121"/>
    </row>
    <row r="5" spans="2:4" x14ac:dyDescent="0.25">
      <c r="B5" s="120" t="s">
        <v>85</v>
      </c>
      <c r="C5" s="121" t="s">
        <v>86</v>
      </c>
      <c r="D5" s="121"/>
    </row>
    <row r="6" spans="2:4" ht="28.8" x14ac:dyDescent="0.25">
      <c r="B6" s="120" t="s">
        <v>87</v>
      </c>
      <c r="C6" s="121" t="s">
        <v>88</v>
      </c>
      <c r="D6" s="121"/>
    </row>
    <row r="7" spans="2:4" x14ac:dyDescent="0.25">
      <c r="B7" s="120" t="s">
        <v>89</v>
      </c>
      <c r="C7" s="121" t="s">
        <v>90</v>
      </c>
      <c r="D7" s="121"/>
    </row>
    <row r="8" spans="2:4" x14ac:dyDescent="0.25">
      <c r="B8" s="122"/>
    </row>
    <row r="9" spans="2:4" ht="17.399999999999999" x14ac:dyDescent="0.25">
      <c r="B9" s="117" t="s">
        <v>91</v>
      </c>
    </row>
    <row r="10" spans="2:4" x14ac:dyDescent="0.25">
      <c r="B10" s="118"/>
      <c r="C10" s="119" t="s">
        <v>81</v>
      </c>
      <c r="D10" s="119" t="s">
        <v>82</v>
      </c>
    </row>
    <row r="11" spans="2:4" x14ac:dyDescent="0.25">
      <c r="B11" s="120" t="s">
        <v>92</v>
      </c>
      <c r="C11" s="121" t="s">
        <v>93</v>
      </c>
      <c r="D11" s="121"/>
    </row>
    <row r="12" spans="2:4" x14ac:dyDescent="0.25">
      <c r="B12" s="120" t="s">
        <v>85</v>
      </c>
      <c r="C12" s="121" t="s">
        <v>94</v>
      </c>
      <c r="D12" s="121"/>
    </row>
    <row r="13" spans="2:4" ht="28.8" x14ac:dyDescent="0.25">
      <c r="B13" s="120" t="s">
        <v>87</v>
      </c>
      <c r="C13" s="121" t="s">
        <v>88</v>
      </c>
      <c r="D13" s="121"/>
    </row>
    <row r="14" spans="2:4" x14ac:dyDescent="0.25">
      <c r="B14" s="120"/>
      <c r="C14" s="121"/>
      <c r="D14" s="121"/>
    </row>
    <row r="15" spans="2:4" x14ac:dyDescent="0.25">
      <c r="B15" s="122"/>
    </row>
    <row r="16" spans="2:4" ht="17.399999999999999" x14ac:dyDescent="0.25">
      <c r="B16" s="117" t="s">
        <v>95</v>
      </c>
    </row>
    <row r="17" spans="2:4" x14ac:dyDescent="0.25">
      <c r="B17" s="118"/>
      <c r="C17" s="119" t="s">
        <v>81</v>
      </c>
      <c r="D17" s="119" t="s">
        <v>82</v>
      </c>
    </row>
    <row r="18" spans="2:4" ht="43.2" x14ac:dyDescent="0.25">
      <c r="B18" s="120" t="s">
        <v>96</v>
      </c>
      <c r="C18" s="121" t="s">
        <v>97</v>
      </c>
      <c r="D18" s="121"/>
    </row>
    <row r="19" spans="2:4" x14ac:dyDescent="0.25">
      <c r="B19" s="120" t="s">
        <v>85</v>
      </c>
      <c r="C19" s="121" t="s">
        <v>98</v>
      </c>
      <c r="D19" s="121"/>
    </row>
    <row r="20" spans="2:4" x14ac:dyDescent="0.25">
      <c r="B20" s="120" t="s">
        <v>87</v>
      </c>
      <c r="C20" s="121"/>
      <c r="D20" s="121"/>
    </row>
    <row r="21" spans="2:4" x14ac:dyDescent="0.25">
      <c r="B21" s="120" t="s">
        <v>99</v>
      </c>
      <c r="C21" s="121"/>
      <c r="D21" s="121"/>
    </row>
    <row r="22" spans="2:4" x14ac:dyDescent="0.25">
      <c r="B22" s="120" t="s">
        <v>100</v>
      </c>
      <c r="C22" s="121"/>
      <c r="D22" s="121"/>
    </row>
    <row r="23" spans="2:4" ht="19.2" x14ac:dyDescent="0.25">
      <c r="B23" s="123"/>
    </row>
  </sheetData>
  <phoneticPr fontId="33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8"/>
  <sheetViews>
    <sheetView showGridLines="0" zoomScale="130" zoomScaleNormal="130" workbookViewId="0">
      <pane xSplit="1" ySplit="3" topLeftCell="B4" activePane="bottomRight" state="frozen"/>
      <selection pane="topRight"/>
      <selection pane="bottomLeft"/>
      <selection pane="bottomRight" activeCell="J7" sqref="J7"/>
    </sheetView>
  </sheetViews>
  <sheetFormatPr defaultColWidth="9" defaultRowHeight="14.4" x14ac:dyDescent="0.25"/>
  <cols>
    <col min="1" max="1" width="5.33203125" customWidth="1"/>
    <col min="2" max="2" width="10.109375" customWidth="1"/>
    <col min="3" max="3" width="14.77734375" customWidth="1"/>
    <col min="4" max="4" width="32.44140625" customWidth="1"/>
    <col min="5" max="5" width="24.77734375" customWidth="1"/>
    <col min="6" max="6" width="9.88671875" customWidth="1"/>
  </cols>
  <sheetData>
    <row r="2" spans="1:6" x14ac:dyDescent="0.25">
      <c r="A2" s="176" t="s">
        <v>101</v>
      </c>
      <c r="B2" s="177"/>
      <c r="C2" s="177"/>
      <c r="D2" s="177"/>
      <c r="E2" s="177"/>
      <c r="F2" s="178"/>
    </row>
    <row r="3" spans="1:6" x14ac:dyDescent="0.25">
      <c r="A3" s="116" t="s">
        <v>26</v>
      </c>
      <c r="B3" s="116" t="s">
        <v>102</v>
      </c>
      <c r="C3" s="116" t="s">
        <v>103</v>
      </c>
      <c r="D3" s="116" t="s">
        <v>104</v>
      </c>
      <c r="E3" s="116" t="s">
        <v>105</v>
      </c>
      <c r="F3" s="116" t="s">
        <v>106</v>
      </c>
    </row>
    <row r="4" spans="1:6" x14ac:dyDescent="0.25">
      <c r="A4" s="71">
        <v>1</v>
      </c>
      <c r="B4" s="71" t="s">
        <v>107</v>
      </c>
      <c r="C4" s="71">
        <v>1</v>
      </c>
      <c r="D4" s="71" t="s">
        <v>108</v>
      </c>
      <c r="E4" s="71" t="s">
        <v>109</v>
      </c>
      <c r="F4" s="71" t="s">
        <v>110</v>
      </c>
    </row>
    <row r="5" spans="1:6" x14ac:dyDescent="0.25">
      <c r="A5" s="71">
        <v>2</v>
      </c>
      <c r="B5" s="71" t="s">
        <v>111</v>
      </c>
      <c r="C5" s="71">
        <v>1</v>
      </c>
      <c r="D5" s="71" t="s">
        <v>112</v>
      </c>
      <c r="E5" s="71" t="s">
        <v>109</v>
      </c>
      <c r="F5" s="71" t="s">
        <v>110</v>
      </c>
    </row>
    <row r="6" spans="1:6" ht="103.5" customHeight="1" x14ac:dyDescent="0.25">
      <c r="A6" s="71">
        <v>3</v>
      </c>
      <c r="B6" s="71" t="s">
        <v>113</v>
      </c>
      <c r="C6" s="71">
        <v>8</v>
      </c>
      <c r="D6" s="115" t="s">
        <v>114</v>
      </c>
      <c r="E6" s="115" t="s">
        <v>115</v>
      </c>
      <c r="F6" s="71" t="s">
        <v>110</v>
      </c>
    </row>
    <row r="7" spans="1:6" ht="72" x14ac:dyDescent="0.25">
      <c r="A7" s="71">
        <v>4</v>
      </c>
      <c r="B7" s="71" t="s">
        <v>116</v>
      </c>
      <c r="C7" s="71">
        <v>10</v>
      </c>
      <c r="D7" s="71" t="s">
        <v>117</v>
      </c>
      <c r="E7" s="115" t="s">
        <v>118</v>
      </c>
      <c r="F7" s="71" t="s">
        <v>110</v>
      </c>
    </row>
    <row r="8" spans="1:6" ht="152.25" customHeight="1" x14ac:dyDescent="0.25">
      <c r="A8" s="71">
        <v>5</v>
      </c>
      <c r="B8" s="71" t="s">
        <v>119</v>
      </c>
      <c r="C8" s="71">
        <v>9</v>
      </c>
      <c r="D8" s="115" t="s">
        <v>120</v>
      </c>
      <c r="E8" s="115" t="s">
        <v>121</v>
      </c>
      <c r="F8" s="71" t="s">
        <v>110</v>
      </c>
    </row>
    <row r="9" spans="1:6" ht="28.8" x14ac:dyDescent="0.25">
      <c r="A9" s="71">
        <v>6</v>
      </c>
      <c r="B9" s="71" t="s">
        <v>122</v>
      </c>
      <c r="C9" s="71">
        <v>2</v>
      </c>
      <c r="D9" s="114" t="s">
        <v>123</v>
      </c>
      <c r="E9" s="115" t="s">
        <v>124</v>
      </c>
      <c r="F9" s="71" t="s">
        <v>110</v>
      </c>
    </row>
    <row r="10" spans="1:6" x14ac:dyDescent="0.25">
      <c r="A10" s="71">
        <v>7</v>
      </c>
      <c r="B10" s="71" t="s">
        <v>125</v>
      </c>
      <c r="C10" s="71">
        <v>1</v>
      </c>
      <c r="D10" s="114" t="s">
        <v>126</v>
      </c>
      <c r="E10" s="114" t="s">
        <v>127</v>
      </c>
      <c r="F10" s="71" t="s">
        <v>110</v>
      </c>
    </row>
    <row r="11" spans="1:6" x14ac:dyDescent="0.25">
      <c r="A11" s="71">
        <v>8</v>
      </c>
      <c r="B11" s="71" t="s">
        <v>128</v>
      </c>
      <c r="C11" s="71">
        <v>2</v>
      </c>
      <c r="D11" s="71" t="s">
        <v>129</v>
      </c>
      <c r="E11" s="71" t="s">
        <v>130</v>
      </c>
      <c r="F11" s="71" t="s">
        <v>110</v>
      </c>
    </row>
    <row r="12" spans="1:6" x14ac:dyDescent="0.25">
      <c r="A12" s="71">
        <v>9</v>
      </c>
      <c r="B12" s="71" t="s">
        <v>131</v>
      </c>
      <c r="C12" s="71">
        <v>1</v>
      </c>
      <c r="D12" s="71" t="s">
        <v>132</v>
      </c>
      <c r="E12" s="71"/>
      <c r="F12" s="71" t="s">
        <v>110</v>
      </c>
    </row>
    <row r="14" spans="1:6" x14ac:dyDescent="0.25">
      <c r="A14" s="179" t="s">
        <v>133</v>
      </c>
      <c r="B14" s="179"/>
      <c r="C14" s="179"/>
      <c r="D14" s="179"/>
      <c r="E14" s="179"/>
      <c r="F14" s="179"/>
    </row>
    <row r="15" spans="1:6" x14ac:dyDescent="0.25">
      <c r="B15" t="s">
        <v>134</v>
      </c>
    </row>
    <row r="17" spans="1:6" x14ac:dyDescent="0.25">
      <c r="A17" s="179" t="s">
        <v>135</v>
      </c>
      <c r="B17" s="179"/>
      <c r="C17" s="179"/>
      <c r="D17" s="179"/>
      <c r="E17" s="179"/>
      <c r="F17" s="179"/>
    </row>
    <row r="18" spans="1:6" x14ac:dyDescent="0.25">
      <c r="B18" t="s">
        <v>136</v>
      </c>
    </row>
  </sheetData>
  <mergeCells count="3">
    <mergeCell ref="A2:F2"/>
    <mergeCell ref="A14:F14"/>
    <mergeCell ref="A17:F17"/>
  </mergeCells>
  <phoneticPr fontId="3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9"/>
  <sheetViews>
    <sheetView showGridLines="0" topLeftCell="A82" zoomScale="115" zoomScaleNormal="115" workbookViewId="0">
      <selection activeCell="D186" sqref="D186"/>
    </sheetView>
  </sheetViews>
  <sheetFormatPr defaultColWidth="9" defaultRowHeight="14.4" x14ac:dyDescent="0.25"/>
  <cols>
    <col min="1" max="1" width="1.21875" customWidth="1"/>
    <col min="2" max="2" width="5.33203125" customWidth="1"/>
    <col min="3" max="3" width="20.21875" customWidth="1"/>
    <col min="4" max="4" width="25.44140625" customWidth="1"/>
    <col min="5" max="5" width="30.44140625" customWidth="1"/>
    <col min="6" max="6" width="24.77734375" customWidth="1"/>
    <col min="7" max="7" width="15.77734375" customWidth="1"/>
  </cols>
  <sheetData>
    <row r="1" spans="1:8" x14ac:dyDescent="0.25">
      <c r="A1" s="180" t="s">
        <v>102</v>
      </c>
      <c r="B1" s="181"/>
      <c r="C1" s="181"/>
      <c r="D1" s="181"/>
      <c r="E1" s="181"/>
      <c r="F1" s="181"/>
      <c r="G1" s="181"/>
      <c r="H1" s="181"/>
    </row>
    <row r="2" spans="1:8" x14ac:dyDescent="0.25">
      <c r="A2" s="102" t="s">
        <v>137</v>
      </c>
      <c r="B2" s="103"/>
      <c r="C2" s="103"/>
      <c r="D2" s="103"/>
      <c r="E2" s="103"/>
      <c r="F2" s="103"/>
      <c r="G2" s="103"/>
      <c r="H2" s="104"/>
    </row>
    <row r="3" spans="1:8" x14ac:dyDescent="0.25">
      <c r="A3" s="105"/>
      <c r="B3" s="105" t="s">
        <v>26</v>
      </c>
      <c r="C3" s="105" t="s">
        <v>138</v>
      </c>
      <c r="D3" s="105" t="s">
        <v>139</v>
      </c>
      <c r="E3" s="105" t="s">
        <v>140</v>
      </c>
      <c r="F3" s="105" t="s">
        <v>141</v>
      </c>
      <c r="G3" s="105" t="s">
        <v>142</v>
      </c>
      <c r="H3" s="105" t="s">
        <v>143</v>
      </c>
    </row>
    <row r="4" spans="1:8" x14ac:dyDescent="0.25">
      <c r="A4" s="71"/>
      <c r="B4" s="71" t="s">
        <v>144</v>
      </c>
      <c r="C4" s="71" t="s">
        <v>145</v>
      </c>
      <c r="D4" s="70" t="s">
        <v>146</v>
      </c>
      <c r="E4" s="70">
        <v>35</v>
      </c>
      <c r="F4" s="70">
        <v>28</v>
      </c>
      <c r="G4" s="70">
        <v>50</v>
      </c>
      <c r="H4" s="71" t="s">
        <v>74</v>
      </c>
    </row>
    <row r="5" spans="1:8" x14ac:dyDescent="0.25">
      <c r="A5" s="71"/>
      <c r="B5" s="71" t="s">
        <v>147</v>
      </c>
      <c r="C5" s="71" t="s">
        <v>148</v>
      </c>
      <c r="D5" s="71" t="s">
        <v>149</v>
      </c>
      <c r="E5" s="70">
        <v>18</v>
      </c>
      <c r="F5" s="70">
        <v>15</v>
      </c>
      <c r="G5" s="70">
        <v>27</v>
      </c>
      <c r="H5" s="71" t="s">
        <v>74</v>
      </c>
    </row>
    <row r="6" spans="1:8" x14ac:dyDescent="0.25">
      <c r="A6" s="71"/>
      <c r="B6" s="106" t="s">
        <v>150</v>
      </c>
      <c r="C6" s="106" t="s">
        <v>151</v>
      </c>
      <c r="D6" s="106" t="s">
        <v>152</v>
      </c>
      <c r="E6" s="107">
        <v>65</v>
      </c>
      <c r="F6" s="107">
        <v>61</v>
      </c>
      <c r="G6" s="107">
        <v>90</v>
      </c>
      <c r="H6" s="106" t="s">
        <v>153</v>
      </c>
    </row>
    <row r="7" spans="1:8" x14ac:dyDescent="0.25">
      <c r="A7" s="71"/>
      <c r="B7" s="106" t="s">
        <v>154</v>
      </c>
      <c r="C7" s="106" t="s">
        <v>155</v>
      </c>
      <c r="D7" s="106" t="s">
        <v>156</v>
      </c>
      <c r="E7" s="107">
        <v>30</v>
      </c>
      <c r="F7" s="107">
        <v>10</v>
      </c>
      <c r="G7" s="107">
        <v>60</v>
      </c>
      <c r="H7" s="106" t="s">
        <v>153</v>
      </c>
    </row>
    <row r="8" spans="1:8" x14ac:dyDescent="0.25">
      <c r="A8" s="71"/>
      <c r="B8" s="71" t="s">
        <v>157</v>
      </c>
      <c r="C8" s="71" t="s">
        <v>158</v>
      </c>
      <c r="D8" s="71" t="s">
        <v>159</v>
      </c>
      <c r="E8" s="70">
        <v>180</v>
      </c>
      <c r="F8" s="70">
        <v>60</v>
      </c>
      <c r="G8" s="70">
        <v>600</v>
      </c>
      <c r="H8" s="71" t="s">
        <v>160</v>
      </c>
    </row>
    <row r="9" spans="1:8" x14ac:dyDescent="0.25">
      <c r="A9" s="71"/>
      <c r="B9" s="71" t="s">
        <v>161</v>
      </c>
      <c r="C9" s="71" t="s">
        <v>162</v>
      </c>
      <c r="D9" s="71" t="s">
        <v>163</v>
      </c>
      <c r="E9" s="70">
        <v>22</v>
      </c>
      <c r="F9" s="70">
        <v>22</v>
      </c>
      <c r="G9" s="70">
        <v>25</v>
      </c>
      <c r="H9" s="71" t="s">
        <v>74</v>
      </c>
    </row>
    <row r="10" spans="1:8" x14ac:dyDescent="0.25">
      <c r="A10" s="71"/>
      <c r="B10" s="71" t="s">
        <v>164</v>
      </c>
      <c r="C10" s="71" t="s">
        <v>165</v>
      </c>
      <c r="D10" s="71" t="s">
        <v>166</v>
      </c>
      <c r="E10" s="70">
        <v>1</v>
      </c>
      <c r="F10" s="70">
        <v>1</v>
      </c>
      <c r="G10" s="70">
        <v>10</v>
      </c>
      <c r="H10" s="71" t="s">
        <v>74</v>
      </c>
    </row>
    <row r="11" spans="1:8" x14ac:dyDescent="0.25">
      <c r="A11" s="71"/>
      <c r="B11" s="71" t="s">
        <v>167</v>
      </c>
      <c r="C11" s="71" t="s">
        <v>168</v>
      </c>
      <c r="D11" s="71" t="s">
        <v>169</v>
      </c>
      <c r="E11" s="70">
        <v>22</v>
      </c>
      <c r="F11" s="70">
        <v>15</v>
      </c>
      <c r="G11" s="70">
        <v>22</v>
      </c>
      <c r="H11" s="71" t="s">
        <v>74</v>
      </c>
    </row>
    <row r="12" spans="1:8" x14ac:dyDescent="0.25">
      <c r="A12" s="71"/>
      <c r="B12" s="71" t="s">
        <v>170</v>
      </c>
      <c r="C12" s="71" t="s">
        <v>171</v>
      </c>
      <c r="D12" s="71" t="s">
        <v>172</v>
      </c>
      <c r="E12" s="70">
        <v>-3</v>
      </c>
      <c r="F12" s="70">
        <v>-10</v>
      </c>
      <c r="G12" s="70">
        <v>-1</v>
      </c>
      <c r="H12" s="71" t="s">
        <v>74</v>
      </c>
    </row>
    <row r="13" spans="1:8" x14ac:dyDescent="0.25">
      <c r="A13" s="71"/>
      <c r="B13" s="71" t="s">
        <v>173</v>
      </c>
      <c r="C13" s="73" t="s">
        <v>174</v>
      </c>
      <c r="D13" s="73" t="s">
        <v>175</v>
      </c>
      <c r="E13" s="70"/>
      <c r="F13" s="70"/>
      <c r="G13" s="70"/>
      <c r="H13" s="71"/>
    </row>
    <row r="14" spans="1:8" x14ac:dyDescent="0.25">
      <c r="A14" s="71"/>
      <c r="B14" s="71" t="s">
        <v>176</v>
      </c>
      <c r="C14" s="73" t="s">
        <v>177</v>
      </c>
      <c r="D14" s="73" t="s">
        <v>178</v>
      </c>
      <c r="E14" s="70"/>
      <c r="F14" s="70"/>
      <c r="G14" s="70"/>
      <c r="H14" s="71"/>
    </row>
    <row r="15" spans="1:8" x14ac:dyDescent="0.25">
      <c r="A15" s="71"/>
      <c r="B15" s="71" t="s">
        <v>179</v>
      </c>
      <c r="C15" s="71" t="s">
        <v>180</v>
      </c>
      <c r="D15" s="71" t="s">
        <v>181</v>
      </c>
      <c r="E15" s="70">
        <v>60</v>
      </c>
      <c r="F15" s="70">
        <v>20</v>
      </c>
      <c r="G15" s="70">
        <v>90</v>
      </c>
      <c r="H15" s="71" t="s">
        <v>153</v>
      </c>
    </row>
    <row r="16" spans="1:8" x14ac:dyDescent="0.25">
      <c r="A16" s="71"/>
      <c r="B16" s="71" t="s">
        <v>182</v>
      </c>
      <c r="C16" s="71" t="s">
        <v>183</v>
      </c>
      <c r="D16" s="71" t="s">
        <v>184</v>
      </c>
      <c r="E16" s="70">
        <v>10</v>
      </c>
      <c r="F16" s="70">
        <v>10</v>
      </c>
      <c r="G16" s="70">
        <v>30</v>
      </c>
      <c r="H16" s="71" t="s">
        <v>153</v>
      </c>
    </row>
    <row r="17" spans="1:8" x14ac:dyDescent="0.25">
      <c r="A17" s="71"/>
      <c r="B17" s="71" t="s">
        <v>185</v>
      </c>
      <c r="C17" s="71" t="s">
        <v>186</v>
      </c>
      <c r="D17" s="71" t="s">
        <v>187</v>
      </c>
      <c r="E17" s="70">
        <v>100</v>
      </c>
      <c r="F17" s="70">
        <v>61</v>
      </c>
      <c r="G17" s="70">
        <v>100</v>
      </c>
      <c r="H17" s="71" t="s">
        <v>153</v>
      </c>
    </row>
    <row r="18" spans="1:8" x14ac:dyDescent="0.25">
      <c r="A18" s="71"/>
      <c r="B18" s="71" t="s">
        <v>188</v>
      </c>
      <c r="C18" s="71" t="s">
        <v>189</v>
      </c>
      <c r="D18" s="71" t="s">
        <v>190</v>
      </c>
      <c r="E18" s="70">
        <v>40</v>
      </c>
      <c r="F18" s="70">
        <v>30</v>
      </c>
      <c r="G18" s="70">
        <v>60</v>
      </c>
      <c r="H18" s="71" t="s">
        <v>153</v>
      </c>
    </row>
    <row r="19" spans="1:8" x14ac:dyDescent="0.25">
      <c r="A19" s="71"/>
      <c r="B19" s="71" t="s">
        <v>191</v>
      </c>
      <c r="C19" s="71" t="s">
        <v>192</v>
      </c>
      <c r="D19" s="71" t="s">
        <v>193</v>
      </c>
      <c r="E19" s="70">
        <v>13</v>
      </c>
      <c r="F19" s="70">
        <v>7</v>
      </c>
      <c r="G19" s="70">
        <v>30</v>
      </c>
      <c r="H19" s="71" t="s">
        <v>194</v>
      </c>
    </row>
    <row r="20" spans="1:8" x14ac:dyDescent="0.25">
      <c r="A20" s="71"/>
      <c r="B20" s="71" t="s">
        <v>195</v>
      </c>
      <c r="C20" s="71" t="s">
        <v>196</v>
      </c>
      <c r="D20" s="71" t="s">
        <v>197</v>
      </c>
      <c r="E20" s="70">
        <v>5</v>
      </c>
      <c r="F20" s="70">
        <v>3</v>
      </c>
      <c r="G20" s="70">
        <v>10</v>
      </c>
      <c r="H20" s="71" t="s">
        <v>194</v>
      </c>
    </row>
    <row r="21" spans="1:8" x14ac:dyDescent="0.25">
      <c r="A21" s="71"/>
      <c r="B21" s="71" t="s">
        <v>198</v>
      </c>
      <c r="C21" s="71" t="s">
        <v>199</v>
      </c>
      <c r="D21" s="71" t="s">
        <v>200</v>
      </c>
      <c r="E21" s="70">
        <v>180</v>
      </c>
      <c r="F21" s="70">
        <v>60</v>
      </c>
      <c r="G21" s="70">
        <v>600</v>
      </c>
      <c r="H21" s="71" t="s">
        <v>160</v>
      </c>
    </row>
    <row r="22" spans="1:8" x14ac:dyDescent="0.25">
      <c r="A22" s="71"/>
      <c r="B22" s="71" t="s">
        <v>201</v>
      </c>
      <c r="C22" s="71" t="s">
        <v>202</v>
      </c>
      <c r="D22" s="71" t="s">
        <v>203</v>
      </c>
      <c r="E22" s="70">
        <v>180</v>
      </c>
      <c r="F22" s="70">
        <v>60</v>
      </c>
      <c r="G22" s="70">
        <v>600</v>
      </c>
      <c r="H22" s="71" t="s">
        <v>160</v>
      </c>
    </row>
    <row r="23" spans="1:8" x14ac:dyDescent="0.25">
      <c r="A23" s="71"/>
      <c r="B23" s="71" t="s">
        <v>204</v>
      </c>
      <c r="C23" s="71" t="s">
        <v>205</v>
      </c>
      <c r="D23" s="71" t="s">
        <v>206</v>
      </c>
      <c r="E23" s="70">
        <v>1</v>
      </c>
      <c r="F23" s="70">
        <v>1</v>
      </c>
      <c r="G23" s="70">
        <v>254</v>
      </c>
      <c r="H23" s="71"/>
    </row>
    <row r="24" spans="1:8" x14ac:dyDescent="0.25">
      <c r="A24" s="71"/>
      <c r="B24" s="71" t="s">
        <v>207</v>
      </c>
      <c r="C24" s="71" t="s">
        <v>208</v>
      </c>
      <c r="D24" s="71" t="s">
        <v>209</v>
      </c>
      <c r="E24" s="70">
        <v>9600</v>
      </c>
      <c r="F24" s="70">
        <v>9600</v>
      </c>
      <c r="G24" s="70">
        <v>38400</v>
      </c>
      <c r="H24" s="71"/>
    </row>
    <row r="25" spans="1:8" x14ac:dyDescent="0.25">
      <c r="A25" s="71"/>
      <c r="B25" s="71" t="s">
        <v>210</v>
      </c>
      <c r="C25" s="71" t="s">
        <v>211</v>
      </c>
      <c r="D25" s="71" t="s">
        <v>212</v>
      </c>
      <c r="E25" s="70" t="s">
        <v>213</v>
      </c>
      <c r="F25" s="70" t="s">
        <v>213</v>
      </c>
      <c r="G25" s="70" t="s">
        <v>214</v>
      </c>
      <c r="H25" s="71"/>
    </row>
    <row r="26" spans="1:8" x14ac:dyDescent="0.25">
      <c r="A26" s="71"/>
      <c r="B26" s="71" t="s">
        <v>215</v>
      </c>
      <c r="C26" s="71" t="s">
        <v>216</v>
      </c>
      <c r="D26" s="71" t="s">
        <v>217</v>
      </c>
      <c r="E26" s="70" t="s">
        <v>218</v>
      </c>
      <c r="F26" s="70" t="s">
        <v>218</v>
      </c>
      <c r="G26" s="70" t="s">
        <v>219</v>
      </c>
      <c r="H26" s="71"/>
    </row>
    <row r="27" spans="1:8" x14ac:dyDescent="0.25">
      <c r="A27" s="71"/>
      <c r="B27" s="71" t="s">
        <v>220</v>
      </c>
      <c r="C27" s="71" t="s">
        <v>221</v>
      </c>
      <c r="D27" s="71" t="s">
        <v>222</v>
      </c>
      <c r="E27" s="70" t="s">
        <v>223</v>
      </c>
      <c r="F27" s="70" t="s">
        <v>223</v>
      </c>
      <c r="G27" s="70" t="s">
        <v>224</v>
      </c>
      <c r="H27" s="71"/>
    </row>
    <row r="28" spans="1:8" x14ac:dyDescent="0.25">
      <c r="A28" s="71"/>
      <c r="B28" s="71" t="s">
        <v>225</v>
      </c>
      <c r="C28" s="71" t="s">
        <v>226</v>
      </c>
      <c r="D28" s="71" t="s">
        <v>227</v>
      </c>
      <c r="E28" s="70" t="s">
        <v>223</v>
      </c>
      <c r="F28" s="70" t="s">
        <v>223</v>
      </c>
      <c r="G28" s="70" t="s">
        <v>228</v>
      </c>
      <c r="H28" s="71"/>
    </row>
    <row r="29" spans="1:8" x14ac:dyDescent="0.25">
      <c r="A29" s="71"/>
      <c r="B29" s="71" t="s">
        <v>229</v>
      </c>
      <c r="C29" s="71" t="s">
        <v>230</v>
      </c>
      <c r="D29" s="71" t="s">
        <v>231</v>
      </c>
      <c r="E29" s="70">
        <v>15</v>
      </c>
      <c r="F29" s="70">
        <v>5</v>
      </c>
      <c r="G29" s="70">
        <v>30</v>
      </c>
      <c r="H29" s="71" t="s">
        <v>74</v>
      </c>
    </row>
    <row r="30" spans="1:8" x14ac:dyDescent="0.25">
      <c r="A30" s="71"/>
      <c r="B30" s="71" t="s">
        <v>232</v>
      </c>
      <c r="C30" s="71" t="s">
        <v>233</v>
      </c>
      <c r="D30" s="71" t="s">
        <v>234</v>
      </c>
      <c r="E30" s="70" t="s">
        <v>235</v>
      </c>
      <c r="F30" s="70" t="s">
        <v>235</v>
      </c>
      <c r="G30" s="70" t="s">
        <v>236</v>
      </c>
      <c r="H30" s="71"/>
    </row>
    <row r="31" spans="1:8" x14ac:dyDescent="0.25">
      <c r="A31" s="71"/>
      <c r="B31" s="71" t="s">
        <v>237</v>
      </c>
      <c r="C31" s="71" t="s">
        <v>238</v>
      </c>
      <c r="D31" s="71" t="s">
        <v>239</v>
      </c>
      <c r="E31" s="108" t="s">
        <v>240</v>
      </c>
      <c r="F31" s="108"/>
      <c r="G31" s="108"/>
      <c r="H31" s="109"/>
    </row>
    <row r="32" spans="1:8" x14ac:dyDescent="0.25">
      <c r="A32" s="71"/>
      <c r="B32" s="71" t="s">
        <v>241</v>
      </c>
      <c r="C32" s="71" t="s">
        <v>242</v>
      </c>
      <c r="D32" s="71" t="s">
        <v>243</v>
      </c>
      <c r="E32" s="108" t="s">
        <v>244</v>
      </c>
      <c r="F32" s="108"/>
      <c r="G32" s="108"/>
      <c r="H32" s="109"/>
    </row>
    <row r="33" spans="1:8" x14ac:dyDescent="0.25">
      <c r="A33" s="71"/>
      <c r="B33" s="71" t="s">
        <v>245</v>
      </c>
      <c r="C33" s="71" t="s">
        <v>246</v>
      </c>
      <c r="D33" s="71" t="s">
        <v>247</v>
      </c>
      <c r="E33" s="70">
        <v>1</v>
      </c>
      <c r="F33" s="70">
        <v>1</v>
      </c>
      <c r="G33" s="70">
        <v>2</v>
      </c>
      <c r="H33" s="71"/>
    </row>
    <row r="34" spans="1:8" x14ac:dyDescent="0.25">
      <c r="A34" s="71"/>
      <c r="B34" s="71" t="s">
        <v>248</v>
      </c>
      <c r="C34" s="71" t="s">
        <v>249</v>
      </c>
      <c r="D34" s="71" t="s">
        <v>250</v>
      </c>
      <c r="E34" s="70">
        <v>1</v>
      </c>
      <c r="F34" s="70">
        <v>1</v>
      </c>
      <c r="G34" s="70">
        <v>2</v>
      </c>
      <c r="H34" s="71"/>
    </row>
    <row r="35" spans="1:8" x14ac:dyDescent="0.25">
      <c r="A35" s="71"/>
      <c r="B35" s="71" t="s">
        <v>251</v>
      </c>
      <c r="C35" s="71" t="s">
        <v>252</v>
      </c>
      <c r="D35" s="71" t="s">
        <v>253</v>
      </c>
      <c r="E35" s="108" t="s">
        <v>254</v>
      </c>
      <c r="F35" s="108" t="s">
        <v>254</v>
      </c>
      <c r="G35" s="108" t="s">
        <v>255</v>
      </c>
      <c r="H35" s="109"/>
    </row>
    <row r="36" spans="1:8" x14ac:dyDescent="0.25">
      <c r="A36" s="71"/>
      <c r="B36" s="71" t="s">
        <v>256</v>
      </c>
      <c r="C36" s="71" t="s">
        <v>257</v>
      </c>
      <c r="D36" s="71" t="s">
        <v>258</v>
      </c>
      <c r="E36" s="108" t="s">
        <v>259</v>
      </c>
      <c r="F36" s="108" t="s">
        <v>259</v>
      </c>
      <c r="G36" s="108" t="s">
        <v>254</v>
      </c>
      <c r="H36" s="109"/>
    </row>
    <row r="37" spans="1:8" x14ac:dyDescent="0.25">
      <c r="A37" s="71"/>
      <c r="B37" s="71" t="s">
        <v>260</v>
      </c>
      <c r="C37" s="71" t="s">
        <v>261</v>
      </c>
      <c r="D37" s="71" t="s">
        <v>262</v>
      </c>
      <c r="E37" s="108" t="s">
        <v>263</v>
      </c>
      <c r="F37" s="108" t="s">
        <v>263</v>
      </c>
      <c r="G37" s="108" t="s">
        <v>264</v>
      </c>
      <c r="H37" s="109"/>
    </row>
    <row r="38" spans="1:8" x14ac:dyDescent="0.25">
      <c r="A38" s="71"/>
      <c r="B38" s="71" t="s">
        <v>265</v>
      </c>
      <c r="C38" s="71" t="s">
        <v>266</v>
      </c>
      <c r="D38" s="71" t="s">
        <v>267</v>
      </c>
      <c r="E38" s="108" t="s">
        <v>259</v>
      </c>
      <c r="F38" s="108" t="s">
        <v>259</v>
      </c>
      <c r="G38" s="108" t="s">
        <v>268</v>
      </c>
      <c r="H38" s="109" t="s">
        <v>194</v>
      </c>
    </row>
    <row r="39" spans="1:8" x14ac:dyDescent="0.25">
      <c r="A39" s="71"/>
      <c r="B39" s="71" t="s">
        <v>269</v>
      </c>
      <c r="C39" s="71" t="s">
        <v>270</v>
      </c>
      <c r="D39" s="71" t="s">
        <v>271</v>
      </c>
      <c r="E39" s="108" t="s">
        <v>272</v>
      </c>
      <c r="F39" s="108" t="s">
        <v>268</v>
      </c>
      <c r="G39" s="108" t="s">
        <v>273</v>
      </c>
      <c r="H39" s="109" t="s">
        <v>194</v>
      </c>
    </row>
    <row r="40" spans="1:8" x14ac:dyDescent="0.25">
      <c r="A40" s="71"/>
      <c r="B40" s="71" t="s">
        <v>274</v>
      </c>
      <c r="C40" s="71" t="s">
        <v>275</v>
      </c>
      <c r="D40" s="71" t="s">
        <v>276</v>
      </c>
      <c r="E40" s="108" t="s">
        <v>277</v>
      </c>
      <c r="F40" s="108" t="s">
        <v>278</v>
      </c>
      <c r="G40" s="108" t="s">
        <v>279</v>
      </c>
      <c r="H40" s="109" t="s">
        <v>280</v>
      </c>
    </row>
    <row r="41" spans="1:8" x14ac:dyDescent="0.25">
      <c r="A41" s="71"/>
      <c r="B41" s="71" t="s">
        <v>281</v>
      </c>
      <c r="C41" s="71" t="s">
        <v>282</v>
      </c>
      <c r="D41" s="71" t="s">
        <v>283</v>
      </c>
      <c r="E41" s="108" t="s">
        <v>284</v>
      </c>
      <c r="F41" s="108" t="s">
        <v>279</v>
      </c>
      <c r="G41" s="108" t="s">
        <v>285</v>
      </c>
      <c r="H41" s="109" t="s">
        <v>280</v>
      </c>
    </row>
    <row r="42" spans="1:8" x14ac:dyDescent="0.25">
      <c r="A42" s="71"/>
      <c r="B42" s="71" t="s">
        <v>286</v>
      </c>
      <c r="C42" s="71" t="s">
        <v>287</v>
      </c>
      <c r="D42" s="71" t="s">
        <v>288</v>
      </c>
      <c r="E42" s="108" t="s">
        <v>289</v>
      </c>
      <c r="F42" s="108" t="s">
        <v>290</v>
      </c>
      <c r="G42" s="108" t="s">
        <v>291</v>
      </c>
      <c r="H42" s="109"/>
    </row>
    <row r="43" spans="1:8" x14ac:dyDescent="0.25">
      <c r="A43" s="71"/>
      <c r="B43" s="71" t="s">
        <v>292</v>
      </c>
      <c r="C43" s="71" t="s">
        <v>293</v>
      </c>
      <c r="D43" s="71" t="s">
        <v>294</v>
      </c>
      <c r="E43" s="108" t="s">
        <v>279</v>
      </c>
      <c r="F43" s="108" t="s">
        <v>259</v>
      </c>
      <c r="G43" s="108" t="s">
        <v>295</v>
      </c>
      <c r="H43" s="109" t="s">
        <v>160</v>
      </c>
    </row>
    <row r="44" spans="1:8" x14ac:dyDescent="0.25">
      <c r="A44" s="71"/>
      <c r="B44" s="71" t="s">
        <v>296</v>
      </c>
      <c r="C44" s="71" t="s">
        <v>297</v>
      </c>
      <c r="D44" s="71" t="s">
        <v>298</v>
      </c>
      <c r="E44" s="108" t="s">
        <v>259</v>
      </c>
      <c r="F44" s="108" t="s">
        <v>259</v>
      </c>
      <c r="G44" s="108" t="s">
        <v>299</v>
      </c>
      <c r="H44" s="109" t="s">
        <v>160</v>
      </c>
    </row>
    <row r="45" spans="1:8" x14ac:dyDescent="0.25">
      <c r="A45" s="71"/>
      <c r="B45" s="71" t="s">
        <v>300</v>
      </c>
      <c r="C45" s="71" t="s">
        <v>301</v>
      </c>
      <c r="D45" s="71" t="s">
        <v>302</v>
      </c>
      <c r="E45" s="108" t="s">
        <v>303</v>
      </c>
      <c r="F45" s="108" t="s">
        <v>303</v>
      </c>
      <c r="G45" s="108" t="s">
        <v>304</v>
      </c>
      <c r="H45" s="109"/>
    </row>
    <row r="46" spans="1:8" x14ac:dyDescent="0.25">
      <c r="A46" s="71"/>
      <c r="B46" s="71" t="s">
        <v>305</v>
      </c>
      <c r="C46" s="71" t="s">
        <v>306</v>
      </c>
      <c r="D46" s="71" t="s">
        <v>307</v>
      </c>
      <c r="E46" s="108" t="s">
        <v>254</v>
      </c>
      <c r="F46" s="108" t="s">
        <v>254</v>
      </c>
      <c r="G46" s="108" t="s">
        <v>308</v>
      </c>
      <c r="H46" s="109"/>
    </row>
    <row r="47" spans="1:8" x14ac:dyDescent="0.25">
      <c r="A47" s="71"/>
      <c r="B47" s="71" t="s">
        <v>309</v>
      </c>
      <c r="C47" s="71" t="s">
        <v>310</v>
      </c>
      <c r="D47" s="71" t="s">
        <v>311</v>
      </c>
      <c r="E47" s="108" t="s">
        <v>254</v>
      </c>
      <c r="F47" s="108" t="s">
        <v>254</v>
      </c>
      <c r="G47" s="108" t="s">
        <v>312</v>
      </c>
      <c r="H47" s="109"/>
    </row>
    <row r="48" spans="1:8" x14ac:dyDescent="0.25">
      <c r="A48" s="71"/>
      <c r="B48" s="71" t="s">
        <v>313</v>
      </c>
      <c r="C48" s="71" t="s">
        <v>314</v>
      </c>
      <c r="D48" s="71" t="s">
        <v>315</v>
      </c>
      <c r="E48" s="108" t="s">
        <v>259</v>
      </c>
      <c r="F48" s="108" t="s">
        <v>259</v>
      </c>
      <c r="G48" s="108" t="s">
        <v>316</v>
      </c>
      <c r="H48" s="109"/>
    </row>
    <row r="49" spans="1:8" x14ac:dyDescent="0.25">
      <c r="A49" s="71"/>
      <c r="B49" s="71" t="s">
        <v>317</v>
      </c>
      <c r="C49" s="71" t="s">
        <v>318</v>
      </c>
      <c r="D49" s="71" t="s">
        <v>319</v>
      </c>
      <c r="E49" s="108" t="s">
        <v>254</v>
      </c>
      <c r="F49" s="108" t="s">
        <v>259</v>
      </c>
      <c r="G49" s="108" t="s">
        <v>320</v>
      </c>
      <c r="H49" s="109"/>
    </row>
    <row r="50" spans="1:8" x14ac:dyDescent="0.25">
      <c r="A50" s="71"/>
      <c r="B50" s="71" t="s">
        <v>321</v>
      </c>
      <c r="C50" s="71" t="s">
        <v>322</v>
      </c>
      <c r="D50" s="71" t="s">
        <v>323</v>
      </c>
      <c r="E50" s="108" t="s">
        <v>254</v>
      </c>
      <c r="F50" s="108" t="s">
        <v>259</v>
      </c>
      <c r="G50" s="108" t="s">
        <v>320</v>
      </c>
      <c r="H50" s="109"/>
    </row>
    <row r="51" spans="1:8" x14ac:dyDescent="0.25">
      <c r="A51" s="71"/>
      <c r="B51" s="71" t="s">
        <v>324</v>
      </c>
      <c r="C51" s="71" t="s">
        <v>325</v>
      </c>
      <c r="D51" s="71" t="s">
        <v>326</v>
      </c>
      <c r="E51" s="108" t="s">
        <v>259</v>
      </c>
      <c r="F51" s="108" t="s">
        <v>327</v>
      </c>
      <c r="G51" s="108" t="s">
        <v>278</v>
      </c>
      <c r="H51" s="109" t="s">
        <v>74</v>
      </c>
    </row>
    <row r="52" spans="1:8" x14ac:dyDescent="0.25">
      <c r="A52" s="71"/>
      <c r="B52" s="71" t="s">
        <v>328</v>
      </c>
      <c r="C52" s="71" t="s">
        <v>329</v>
      </c>
      <c r="D52" s="71" t="s">
        <v>330</v>
      </c>
      <c r="E52" s="108" t="s">
        <v>259</v>
      </c>
      <c r="F52" s="108" t="s">
        <v>331</v>
      </c>
      <c r="G52" s="108" t="s">
        <v>268</v>
      </c>
      <c r="H52" s="109" t="s">
        <v>153</v>
      </c>
    </row>
    <row r="53" spans="1:8" x14ac:dyDescent="0.25">
      <c r="A53" s="71"/>
      <c r="B53" s="71" t="s">
        <v>332</v>
      </c>
      <c r="C53" s="71" t="s">
        <v>333</v>
      </c>
      <c r="D53" s="71" t="s">
        <v>334</v>
      </c>
      <c r="E53" s="108" t="s">
        <v>259</v>
      </c>
      <c r="F53" s="108" t="s">
        <v>335</v>
      </c>
      <c r="G53" s="108" t="s">
        <v>299</v>
      </c>
      <c r="H53" s="109" t="s">
        <v>194</v>
      </c>
    </row>
    <row r="54" spans="1:8" x14ac:dyDescent="0.25">
      <c r="A54" s="182"/>
      <c r="B54" s="183"/>
      <c r="C54" s="183"/>
      <c r="D54" s="183"/>
      <c r="E54" s="183"/>
      <c r="F54" s="183"/>
      <c r="G54" s="184"/>
    </row>
    <row r="55" spans="1:8" x14ac:dyDescent="0.25">
      <c r="A55" s="185" t="s">
        <v>336</v>
      </c>
      <c r="B55" s="186"/>
      <c r="C55" s="186"/>
      <c r="D55" s="186"/>
      <c r="E55" s="186"/>
      <c r="F55" s="186"/>
      <c r="G55" s="187"/>
    </row>
    <row r="56" spans="1:8" x14ac:dyDescent="0.25">
      <c r="A56" s="71"/>
      <c r="B56" s="71" t="s">
        <v>337</v>
      </c>
      <c r="C56" s="71" t="s">
        <v>338</v>
      </c>
      <c r="D56" s="71" t="s">
        <v>339</v>
      </c>
      <c r="E56" s="71">
        <v>2</v>
      </c>
      <c r="F56" s="71" t="s">
        <v>74</v>
      </c>
      <c r="G56" s="71"/>
    </row>
    <row r="57" spans="1:8" x14ac:dyDescent="0.25">
      <c r="A57" s="71"/>
      <c r="B57" s="106" t="s">
        <v>340</v>
      </c>
      <c r="C57" s="106" t="s">
        <v>341</v>
      </c>
      <c r="D57" s="106" t="s">
        <v>342</v>
      </c>
      <c r="E57" s="106">
        <v>2</v>
      </c>
      <c r="F57" s="106" t="s">
        <v>153</v>
      </c>
      <c r="G57" s="71"/>
    </row>
    <row r="58" spans="1:8" x14ac:dyDescent="0.25">
      <c r="A58" s="71"/>
      <c r="B58" s="106" t="s">
        <v>343</v>
      </c>
      <c r="C58" s="106" t="s">
        <v>344</v>
      </c>
      <c r="D58" s="106" t="s">
        <v>345</v>
      </c>
      <c r="E58" s="106">
        <v>2</v>
      </c>
      <c r="F58" s="106" t="s">
        <v>74</v>
      </c>
      <c r="G58" s="71"/>
    </row>
    <row r="59" spans="1:8" x14ac:dyDescent="0.25">
      <c r="A59" s="71"/>
      <c r="B59" s="71" t="s">
        <v>346</v>
      </c>
      <c r="C59" s="71" t="s">
        <v>347</v>
      </c>
      <c r="D59" s="71" t="s">
        <v>348</v>
      </c>
      <c r="E59" s="71">
        <v>1</v>
      </c>
      <c r="F59" s="71" t="s">
        <v>194</v>
      </c>
      <c r="G59" s="71"/>
    </row>
    <row r="60" spans="1:8" x14ac:dyDescent="0.25">
      <c r="A60" s="182"/>
      <c r="B60" s="183"/>
      <c r="C60" s="183"/>
      <c r="D60" s="183"/>
      <c r="E60" s="183"/>
      <c r="F60" s="183"/>
      <c r="G60" s="184"/>
    </row>
    <row r="61" spans="1:8" x14ac:dyDescent="0.25">
      <c r="A61" s="185" t="s">
        <v>349</v>
      </c>
      <c r="B61" s="186"/>
      <c r="C61" s="186"/>
      <c r="D61" s="186"/>
      <c r="E61" s="186"/>
      <c r="F61" s="186"/>
      <c r="G61" s="187"/>
    </row>
    <row r="62" spans="1:8" x14ac:dyDescent="0.25">
      <c r="A62" s="71"/>
      <c r="B62" s="71" t="s">
        <v>350</v>
      </c>
      <c r="C62" s="73" t="s">
        <v>351</v>
      </c>
      <c r="D62" s="71" t="s">
        <v>352</v>
      </c>
      <c r="E62" s="73" t="s">
        <v>353</v>
      </c>
      <c r="F62" s="71"/>
      <c r="G62" s="71"/>
    </row>
    <row r="63" spans="1:8" x14ac:dyDescent="0.25">
      <c r="A63" s="71"/>
      <c r="B63" s="106" t="s">
        <v>354</v>
      </c>
      <c r="C63" s="106" t="s">
        <v>355</v>
      </c>
      <c r="D63" s="106" t="s">
        <v>356</v>
      </c>
      <c r="E63" s="71"/>
      <c r="F63" s="71"/>
      <c r="G63" s="71"/>
    </row>
    <row r="64" spans="1:8" x14ac:dyDescent="0.25">
      <c r="A64" s="71"/>
      <c r="B64" s="71" t="s">
        <v>357</v>
      </c>
      <c r="C64" s="71" t="s">
        <v>358</v>
      </c>
      <c r="D64" s="71" t="s">
        <v>359</v>
      </c>
      <c r="E64" s="71"/>
      <c r="F64" s="71"/>
      <c r="G64" s="71"/>
    </row>
    <row r="65" spans="1:7" x14ac:dyDescent="0.25">
      <c r="A65" s="71"/>
      <c r="B65" s="71" t="s">
        <v>360</v>
      </c>
      <c r="C65" s="71" t="s">
        <v>361</v>
      </c>
      <c r="D65" s="71" t="s">
        <v>362</v>
      </c>
      <c r="E65" s="71"/>
      <c r="F65" s="71"/>
      <c r="G65" s="71"/>
    </row>
    <row r="66" spans="1:7" x14ac:dyDescent="0.25">
      <c r="A66" s="71"/>
      <c r="B66" s="71" t="s">
        <v>363</v>
      </c>
      <c r="C66" s="71" t="s">
        <v>364</v>
      </c>
      <c r="D66" s="71" t="s">
        <v>365</v>
      </c>
      <c r="E66" s="71"/>
      <c r="F66" s="71"/>
      <c r="G66" s="71"/>
    </row>
    <row r="67" spans="1:7" x14ac:dyDescent="0.25">
      <c r="A67" s="71"/>
      <c r="B67" s="71" t="s">
        <v>366</v>
      </c>
      <c r="C67" s="71" t="s">
        <v>367</v>
      </c>
      <c r="D67" s="71" t="s">
        <v>368</v>
      </c>
      <c r="E67" s="71"/>
      <c r="F67" s="71"/>
      <c r="G67" s="71"/>
    </row>
    <row r="68" spans="1:7" x14ac:dyDescent="0.25">
      <c r="A68" s="71"/>
      <c r="B68" s="71" t="s">
        <v>369</v>
      </c>
      <c r="C68" s="71" t="s">
        <v>370</v>
      </c>
      <c r="D68" s="71" t="s">
        <v>371</v>
      </c>
      <c r="E68" s="71"/>
      <c r="F68" s="71"/>
      <c r="G68" s="71"/>
    </row>
    <row r="69" spans="1:7" x14ac:dyDescent="0.25">
      <c r="A69" s="71"/>
      <c r="B69" s="71" t="s">
        <v>372</v>
      </c>
      <c r="C69" s="71" t="s">
        <v>373</v>
      </c>
      <c r="D69" s="71" t="s">
        <v>374</v>
      </c>
      <c r="E69" s="71"/>
      <c r="F69" s="71"/>
      <c r="G69" s="71"/>
    </row>
    <row r="70" spans="1:7" x14ac:dyDescent="0.25">
      <c r="A70" s="71"/>
      <c r="B70" s="71" t="s">
        <v>375</v>
      </c>
      <c r="C70" s="71" t="s">
        <v>376</v>
      </c>
      <c r="D70" s="71" t="s">
        <v>377</v>
      </c>
      <c r="E70" s="71"/>
      <c r="F70" s="71"/>
      <c r="G70" s="71"/>
    </row>
    <row r="71" spans="1:7" x14ac:dyDescent="0.25">
      <c r="A71" s="71"/>
      <c r="B71" s="71" t="s">
        <v>378</v>
      </c>
      <c r="C71" s="71" t="s">
        <v>379</v>
      </c>
      <c r="D71" s="71" t="s">
        <v>380</v>
      </c>
      <c r="E71" s="71"/>
      <c r="F71" s="71"/>
      <c r="G71" s="71"/>
    </row>
    <row r="72" spans="1:7" x14ac:dyDescent="0.25">
      <c r="A72" s="71"/>
      <c r="B72" s="71" t="s">
        <v>381</v>
      </c>
      <c r="C72" s="71" t="s">
        <v>382</v>
      </c>
      <c r="D72" s="71" t="s">
        <v>383</v>
      </c>
      <c r="E72" s="71"/>
      <c r="F72" s="71"/>
      <c r="G72" s="71"/>
    </row>
    <row r="73" spans="1:7" x14ac:dyDescent="0.25">
      <c r="A73" s="71"/>
      <c r="B73" s="71" t="s">
        <v>384</v>
      </c>
      <c r="C73" s="71" t="s">
        <v>385</v>
      </c>
      <c r="D73" s="71" t="s">
        <v>386</v>
      </c>
      <c r="E73" s="71"/>
      <c r="F73" s="71"/>
      <c r="G73" s="71"/>
    </row>
    <row r="74" spans="1:7" x14ac:dyDescent="0.25">
      <c r="A74" s="71"/>
      <c r="B74" s="71" t="s">
        <v>387</v>
      </c>
      <c r="C74" s="71" t="s">
        <v>388</v>
      </c>
      <c r="D74" s="71" t="s">
        <v>389</v>
      </c>
      <c r="E74" s="71"/>
      <c r="F74" s="71"/>
      <c r="G74" s="71"/>
    </row>
    <row r="75" spans="1:7" x14ac:dyDescent="0.25">
      <c r="A75" s="71"/>
      <c r="B75" s="71" t="s">
        <v>390</v>
      </c>
      <c r="C75" s="71" t="s">
        <v>391</v>
      </c>
      <c r="D75" s="71" t="s">
        <v>392</v>
      </c>
      <c r="E75" s="71"/>
      <c r="F75" s="71"/>
      <c r="G75" s="71"/>
    </row>
    <row r="76" spans="1:7" x14ac:dyDescent="0.25">
      <c r="A76" s="71"/>
      <c r="B76" s="71" t="s">
        <v>393</v>
      </c>
      <c r="C76" s="71" t="s">
        <v>394</v>
      </c>
      <c r="D76" s="71" t="s">
        <v>395</v>
      </c>
      <c r="E76" s="71"/>
      <c r="F76" s="71"/>
      <c r="G76" s="71"/>
    </row>
    <row r="77" spans="1:7" x14ac:dyDescent="0.25">
      <c r="A77" s="71"/>
      <c r="B77" s="71" t="s">
        <v>396</v>
      </c>
      <c r="C77" s="71" t="s">
        <v>397</v>
      </c>
      <c r="D77" s="71" t="s">
        <v>398</v>
      </c>
      <c r="E77" s="71"/>
      <c r="F77" s="71"/>
      <c r="G77" s="71"/>
    </row>
    <row r="78" spans="1:7" x14ac:dyDescent="0.25">
      <c r="A78" s="71"/>
      <c r="B78" s="71" t="s">
        <v>399</v>
      </c>
      <c r="C78" s="71" t="s">
        <v>400</v>
      </c>
      <c r="D78" s="71" t="s">
        <v>401</v>
      </c>
      <c r="E78" s="71"/>
      <c r="F78" s="71"/>
      <c r="G78" s="71"/>
    </row>
    <row r="79" spans="1:7" x14ac:dyDescent="0.25">
      <c r="A79" s="71"/>
      <c r="B79" s="71" t="s">
        <v>402</v>
      </c>
      <c r="C79" s="71" t="s">
        <v>403</v>
      </c>
      <c r="D79" s="71" t="s">
        <v>404</v>
      </c>
      <c r="E79" s="71"/>
      <c r="F79" s="71"/>
      <c r="G79" s="71"/>
    </row>
    <row r="80" spans="1:7" x14ac:dyDescent="0.25">
      <c r="A80" s="182"/>
      <c r="B80" s="183"/>
      <c r="C80" s="183"/>
      <c r="D80" s="183"/>
      <c r="E80" s="183"/>
      <c r="F80" s="183"/>
      <c r="G80" s="184"/>
    </row>
    <row r="81" spans="1:7" x14ac:dyDescent="0.25">
      <c r="A81" s="185" t="s">
        <v>405</v>
      </c>
      <c r="B81" s="186"/>
      <c r="C81" s="186"/>
      <c r="D81" s="186"/>
      <c r="E81" s="186"/>
      <c r="F81" s="186"/>
      <c r="G81" s="187"/>
    </row>
    <row r="82" spans="1:7" x14ac:dyDescent="0.25">
      <c r="A82" s="105"/>
      <c r="B82" s="105" t="s">
        <v>26</v>
      </c>
      <c r="C82" s="105" t="s">
        <v>138</v>
      </c>
      <c r="D82" s="188" t="s">
        <v>406</v>
      </c>
      <c r="E82" s="189"/>
      <c r="F82" s="189"/>
      <c r="G82" s="190"/>
    </row>
    <row r="83" spans="1:7" x14ac:dyDescent="0.25">
      <c r="A83" s="71"/>
      <c r="B83" s="71" t="s">
        <v>407</v>
      </c>
      <c r="C83" s="71" t="s">
        <v>408</v>
      </c>
      <c r="D83" s="191" t="s">
        <v>409</v>
      </c>
      <c r="E83" s="192"/>
      <c r="F83" s="192"/>
      <c r="G83" s="193"/>
    </row>
    <row r="84" spans="1:7" x14ac:dyDescent="0.25">
      <c r="A84" s="71"/>
      <c r="B84" s="71" t="s">
        <v>410</v>
      </c>
      <c r="C84" s="71" t="s">
        <v>411</v>
      </c>
      <c r="D84" s="194" t="s">
        <v>412</v>
      </c>
      <c r="E84" s="192"/>
      <c r="F84" s="192"/>
      <c r="G84" s="193"/>
    </row>
    <row r="85" spans="1:7" ht="47.25" customHeight="1" x14ac:dyDescent="0.25">
      <c r="A85" s="71"/>
      <c r="B85" s="71" t="s">
        <v>413</v>
      </c>
      <c r="C85" s="73" t="s">
        <v>414</v>
      </c>
      <c r="D85" s="195" t="s">
        <v>415</v>
      </c>
      <c r="E85" s="183"/>
      <c r="F85" s="183"/>
      <c r="G85" s="184"/>
    </row>
    <row r="86" spans="1:7" ht="13.5" customHeight="1" x14ac:dyDescent="0.25">
      <c r="A86" s="232"/>
      <c r="B86" s="234" t="s">
        <v>416</v>
      </c>
      <c r="C86" s="233" t="s">
        <v>417</v>
      </c>
      <c r="D86" s="205" t="s">
        <v>418</v>
      </c>
      <c r="E86" s="206"/>
      <c r="F86" s="206"/>
      <c r="G86" s="207"/>
    </row>
    <row r="87" spans="1:7" x14ac:dyDescent="0.25">
      <c r="A87" s="232"/>
      <c r="B87" s="235"/>
      <c r="C87" s="233"/>
      <c r="D87" s="208"/>
      <c r="E87" s="209"/>
      <c r="F87" s="209"/>
      <c r="G87" s="210"/>
    </row>
    <row r="88" spans="1:7" x14ac:dyDescent="0.25">
      <c r="A88" s="232"/>
      <c r="B88" s="235"/>
      <c r="C88" s="233"/>
      <c r="D88" s="208"/>
      <c r="E88" s="209"/>
      <c r="F88" s="209"/>
      <c r="G88" s="210"/>
    </row>
    <row r="89" spans="1:7" x14ac:dyDescent="0.25">
      <c r="A89" s="232"/>
      <c r="B89" s="235"/>
      <c r="C89" s="233"/>
      <c r="D89" s="208"/>
      <c r="E89" s="209"/>
      <c r="F89" s="209"/>
      <c r="G89" s="210"/>
    </row>
    <row r="90" spans="1:7" x14ac:dyDescent="0.25">
      <c r="A90" s="232"/>
      <c r="B90" s="235"/>
      <c r="C90" s="233"/>
      <c r="D90" s="208"/>
      <c r="E90" s="209"/>
      <c r="F90" s="209"/>
      <c r="G90" s="210"/>
    </row>
    <row r="91" spans="1:7" x14ac:dyDescent="0.25">
      <c r="A91" s="232"/>
      <c r="B91" s="235"/>
      <c r="C91" s="233"/>
      <c r="D91" s="208"/>
      <c r="E91" s="209"/>
      <c r="F91" s="209"/>
      <c r="G91" s="210"/>
    </row>
    <row r="92" spans="1:7" x14ac:dyDescent="0.25">
      <c r="A92" s="232"/>
      <c r="B92" s="235"/>
      <c r="C92" s="233"/>
      <c r="D92" s="208"/>
      <c r="E92" s="209"/>
      <c r="F92" s="209"/>
      <c r="G92" s="210"/>
    </row>
    <row r="93" spans="1:7" x14ac:dyDescent="0.25">
      <c r="A93" s="232"/>
      <c r="B93" s="235"/>
      <c r="C93" s="233"/>
      <c r="D93" s="208"/>
      <c r="E93" s="209"/>
      <c r="F93" s="209"/>
      <c r="G93" s="210"/>
    </row>
    <row r="94" spans="1:7" x14ac:dyDescent="0.25">
      <c r="A94" s="232"/>
      <c r="B94" s="235"/>
      <c r="C94" s="233"/>
      <c r="D94" s="208"/>
      <c r="E94" s="209"/>
      <c r="F94" s="209"/>
      <c r="G94" s="210"/>
    </row>
    <row r="95" spans="1:7" x14ac:dyDescent="0.25">
      <c r="A95" s="232"/>
      <c r="B95" s="236"/>
      <c r="C95" s="233"/>
      <c r="D95" s="211"/>
      <c r="E95" s="212"/>
      <c r="F95" s="212"/>
      <c r="G95" s="213"/>
    </row>
    <row r="96" spans="1:7" x14ac:dyDescent="0.25">
      <c r="A96" s="232"/>
      <c r="B96" s="234" t="s">
        <v>419</v>
      </c>
      <c r="C96" s="204" t="s">
        <v>420</v>
      </c>
      <c r="D96" s="200" t="s">
        <v>421</v>
      </c>
      <c r="E96" s="200"/>
      <c r="F96" s="200"/>
      <c r="G96" s="200"/>
    </row>
    <row r="97" spans="1:7" x14ac:dyDescent="0.25">
      <c r="A97" s="232"/>
      <c r="B97" s="235"/>
      <c r="C97" s="202"/>
      <c r="D97" s="200"/>
      <c r="E97" s="200"/>
      <c r="F97" s="200"/>
      <c r="G97" s="200"/>
    </row>
    <row r="98" spans="1:7" x14ac:dyDescent="0.25">
      <c r="A98" s="232"/>
      <c r="B98" s="235"/>
      <c r="C98" s="202"/>
      <c r="D98" s="200"/>
      <c r="E98" s="200"/>
      <c r="F98" s="200"/>
      <c r="G98" s="200"/>
    </row>
    <row r="99" spans="1:7" x14ac:dyDescent="0.25">
      <c r="A99" s="232"/>
      <c r="B99" s="235"/>
      <c r="C99" s="202"/>
      <c r="D99" s="200"/>
      <c r="E99" s="200"/>
      <c r="F99" s="200"/>
      <c r="G99" s="200"/>
    </row>
    <row r="100" spans="1:7" x14ac:dyDescent="0.25">
      <c r="A100" s="232"/>
      <c r="B100" s="235"/>
      <c r="C100" s="202"/>
      <c r="D100" s="200"/>
      <c r="E100" s="200"/>
      <c r="F100" s="200"/>
      <c r="G100" s="200"/>
    </row>
    <row r="101" spans="1:7" x14ac:dyDescent="0.25">
      <c r="A101" s="232"/>
      <c r="B101" s="235"/>
      <c r="C101" s="202"/>
      <c r="D101" s="200"/>
      <c r="E101" s="200"/>
      <c r="F101" s="200"/>
      <c r="G101" s="200"/>
    </row>
    <row r="102" spans="1:7" x14ac:dyDescent="0.25">
      <c r="A102" s="232"/>
      <c r="B102" s="235"/>
      <c r="C102" s="202"/>
      <c r="D102" s="200"/>
      <c r="E102" s="200"/>
      <c r="F102" s="200"/>
      <c r="G102" s="200"/>
    </row>
    <row r="103" spans="1:7" x14ac:dyDescent="0.25">
      <c r="A103" s="232"/>
      <c r="B103" s="235"/>
      <c r="C103" s="202"/>
      <c r="D103" s="200"/>
      <c r="E103" s="200"/>
      <c r="F103" s="200"/>
      <c r="G103" s="200"/>
    </row>
    <row r="104" spans="1:7" x14ac:dyDescent="0.25">
      <c r="A104" s="232"/>
      <c r="B104" s="235"/>
      <c r="C104" s="202"/>
      <c r="D104" s="200"/>
      <c r="E104" s="200"/>
      <c r="F104" s="200"/>
      <c r="G104" s="200"/>
    </row>
    <row r="105" spans="1:7" x14ac:dyDescent="0.25">
      <c r="A105" s="232"/>
      <c r="B105" s="236"/>
      <c r="C105" s="203"/>
      <c r="D105" s="200"/>
      <c r="E105" s="200"/>
      <c r="F105" s="200"/>
      <c r="G105" s="200"/>
    </row>
    <row r="106" spans="1:7" x14ac:dyDescent="0.25">
      <c r="A106" s="233"/>
      <c r="B106" s="237" t="s">
        <v>422</v>
      </c>
      <c r="C106" s="204" t="s">
        <v>423</v>
      </c>
      <c r="D106" s="200" t="s">
        <v>424</v>
      </c>
      <c r="E106" s="200"/>
      <c r="F106" s="200"/>
      <c r="G106" s="200"/>
    </row>
    <row r="107" spans="1:7" x14ac:dyDescent="0.25">
      <c r="A107" s="233"/>
      <c r="B107" s="233"/>
      <c r="C107" s="202"/>
      <c r="D107" s="200"/>
      <c r="E107" s="200"/>
      <c r="F107" s="200"/>
      <c r="G107" s="200"/>
    </row>
    <row r="108" spans="1:7" x14ac:dyDescent="0.25">
      <c r="A108" s="233"/>
      <c r="B108" s="233"/>
      <c r="C108" s="202"/>
      <c r="D108" s="200"/>
      <c r="E108" s="200"/>
      <c r="F108" s="200"/>
      <c r="G108" s="200"/>
    </row>
    <row r="109" spans="1:7" x14ac:dyDescent="0.25">
      <c r="A109" s="233"/>
      <c r="B109" s="233"/>
      <c r="C109" s="202"/>
      <c r="D109" s="200"/>
      <c r="E109" s="200"/>
      <c r="F109" s="200"/>
      <c r="G109" s="200"/>
    </row>
    <row r="110" spans="1:7" x14ac:dyDescent="0.25">
      <c r="A110" s="233"/>
      <c r="B110" s="233"/>
      <c r="C110" s="202"/>
      <c r="D110" s="200"/>
      <c r="E110" s="200"/>
      <c r="F110" s="200"/>
      <c r="G110" s="200"/>
    </row>
    <row r="111" spans="1:7" x14ac:dyDescent="0.25">
      <c r="A111" s="233"/>
      <c r="B111" s="233"/>
      <c r="C111" s="203"/>
      <c r="D111" s="200"/>
      <c r="E111" s="200"/>
      <c r="F111" s="200"/>
      <c r="G111" s="200"/>
    </row>
    <row r="112" spans="1:7" x14ac:dyDescent="0.25">
      <c r="A112" s="233"/>
      <c r="B112" s="237" t="s">
        <v>425</v>
      </c>
      <c r="C112" s="201" t="s">
        <v>426</v>
      </c>
      <c r="D112" s="199" t="s">
        <v>427</v>
      </c>
      <c r="E112" s="200"/>
      <c r="F112" s="200"/>
      <c r="G112" s="200"/>
    </row>
    <row r="113" spans="1:8" x14ac:dyDescent="0.25">
      <c r="A113" s="233"/>
      <c r="B113" s="233"/>
      <c r="C113" s="202"/>
      <c r="D113" s="200"/>
      <c r="E113" s="200"/>
      <c r="F113" s="200"/>
      <c r="G113" s="200"/>
    </row>
    <row r="114" spans="1:8" x14ac:dyDescent="0.25">
      <c r="A114" s="233"/>
      <c r="B114" s="233"/>
      <c r="C114" s="202"/>
      <c r="D114" s="200"/>
      <c r="E114" s="200"/>
      <c r="F114" s="200"/>
      <c r="G114" s="200"/>
    </row>
    <row r="115" spans="1:8" x14ac:dyDescent="0.25">
      <c r="A115" s="233"/>
      <c r="B115" s="233"/>
      <c r="C115" s="202"/>
      <c r="D115" s="200"/>
      <c r="E115" s="200"/>
      <c r="F115" s="200"/>
      <c r="G115" s="200"/>
    </row>
    <row r="116" spans="1:8" x14ac:dyDescent="0.25">
      <c r="A116" s="233"/>
      <c r="B116" s="233"/>
      <c r="C116" s="202"/>
      <c r="D116" s="200"/>
      <c r="E116" s="200"/>
      <c r="F116" s="200"/>
      <c r="G116" s="200"/>
    </row>
    <row r="117" spans="1:8" x14ac:dyDescent="0.25">
      <c r="A117" s="233"/>
      <c r="B117" s="233"/>
      <c r="C117" s="203"/>
      <c r="D117" s="200"/>
      <c r="E117" s="200"/>
      <c r="F117" s="200"/>
      <c r="G117" s="200"/>
    </row>
    <row r="118" spans="1:8" ht="114.75" customHeight="1" x14ac:dyDescent="0.25">
      <c r="A118" s="71"/>
      <c r="B118" s="73" t="s">
        <v>428</v>
      </c>
      <c r="C118" s="71" t="s">
        <v>429</v>
      </c>
      <c r="D118" s="96"/>
      <c r="E118" s="196" t="s">
        <v>430</v>
      </c>
      <c r="F118" s="197"/>
      <c r="G118" s="198"/>
    </row>
    <row r="119" spans="1:8" ht="108.75" customHeight="1" x14ac:dyDescent="0.25">
      <c r="A119" s="71"/>
      <c r="B119" s="72" t="s">
        <v>431</v>
      </c>
      <c r="C119" s="110" t="s">
        <v>432</v>
      </c>
      <c r="D119" s="199" t="s">
        <v>433</v>
      </c>
      <c r="E119" s="200"/>
      <c r="F119" s="200"/>
      <c r="G119" s="200"/>
    </row>
    <row r="120" spans="1:8" x14ac:dyDescent="0.25">
      <c r="A120" s="233"/>
      <c r="B120" s="237" t="s">
        <v>434</v>
      </c>
      <c r="C120" s="204" t="s">
        <v>435</v>
      </c>
      <c r="D120" s="200" t="s">
        <v>436</v>
      </c>
      <c r="E120" s="200"/>
      <c r="F120" s="200"/>
      <c r="G120" s="200"/>
    </row>
    <row r="121" spans="1:8" x14ac:dyDescent="0.25">
      <c r="A121" s="233"/>
      <c r="B121" s="233"/>
      <c r="C121" s="202"/>
      <c r="D121" s="200"/>
      <c r="E121" s="200"/>
      <c r="F121" s="200"/>
      <c r="G121" s="200"/>
    </row>
    <row r="122" spans="1:8" x14ac:dyDescent="0.25">
      <c r="A122" s="233"/>
      <c r="B122" s="233"/>
      <c r="C122" s="202"/>
      <c r="D122" s="200"/>
      <c r="E122" s="200"/>
      <c r="F122" s="200"/>
      <c r="G122" s="200"/>
    </row>
    <row r="123" spans="1:8" x14ac:dyDescent="0.25">
      <c r="A123" s="233"/>
      <c r="B123" s="233"/>
      <c r="C123" s="202"/>
      <c r="D123" s="200"/>
      <c r="E123" s="200"/>
      <c r="F123" s="200"/>
      <c r="G123" s="200"/>
    </row>
    <row r="124" spans="1:8" x14ac:dyDescent="0.25">
      <c r="A124" s="233"/>
      <c r="B124" s="233"/>
      <c r="C124" s="202"/>
      <c r="D124" s="200"/>
      <c r="E124" s="200"/>
      <c r="F124" s="200"/>
      <c r="G124" s="200"/>
    </row>
    <row r="125" spans="1:8" x14ac:dyDescent="0.25">
      <c r="A125" s="233"/>
      <c r="B125" s="233"/>
      <c r="C125" s="203"/>
      <c r="D125" s="200"/>
      <c r="E125" s="200"/>
      <c r="F125" s="200"/>
      <c r="G125" s="200"/>
    </row>
    <row r="126" spans="1:8" x14ac:dyDescent="0.25">
      <c r="A126" s="182"/>
      <c r="B126" s="183"/>
      <c r="C126" s="183"/>
      <c r="D126" s="183"/>
      <c r="E126" s="183"/>
      <c r="F126" s="183"/>
      <c r="G126" s="184"/>
    </row>
    <row r="127" spans="1:8" x14ac:dyDescent="0.25">
      <c r="A127" s="185" t="s">
        <v>437</v>
      </c>
      <c r="B127" s="186"/>
      <c r="C127" s="186"/>
      <c r="D127" s="186"/>
      <c r="E127" s="186"/>
      <c r="F127" s="186"/>
      <c r="G127" s="186"/>
      <c r="H127" s="187"/>
    </row>
    <row r="128" spans="1:8" x14ac:dyDescent="0.25">
      <c r="A128" s="111"/>
      <c r="B128" s="111" t="s">
        <v>26</v>
      </c>
      <c r="C128" s="111" t="s">
        <v>138</v>
      </c>
      <c r="D128" s="214" t="s">
        <v>438</v>
      </c>
      <c r="E128" s="215"/>
      <c r="F128" s="216"/>
      <c r="G128" s="112" t="s">
        <v>139</v>
      </c>
      <c r="H128" s="111" t="s">
        <v>439</v>
      </c>
    </row>
    <row r="129" spans="1:8" ht="48" customHeight="1" x14ac:dyDescent="0.25">
      <c r="A129" s="71"/>
      <c r="B129" s="71" t="s">
        <v>440</v>
      </c>
      <c r="C129" s="71" t="s">
        <v>441</v>
      </c>
      <c r="D129" s="199" t="s">
        <v>442</v>
      </c>
      <c r="E129" s="200"/>
      <c r="F129" s="200"/>
      <c r="G129" s="113"/>
      <c r="H129" s="114">
        <v>30</v>
      </c>
    </row>
    <row r="130" spans="1:8" ht="48" customHeight="1" x14ac:dyDescent="0.25">
      <c r="A130" s="71"/>
      <c r="B130" s="71" t="s">
        <v>443</v>
      </c>
      <c r="C130" s="71" t="s">
        <v>444</v>
      </c>
      <c r="D130" s="199" t="s">
        <v>442</v>
      </c>
      <c r="E130" s="200"/>
      <c r="F130" s="200"/>
      <c r="G130" s="78"/>
      <c r="H130" s="114">
        <v>30</v>
      </c>
    </row>
    <row r="131" spans="1:8" ht="48" customHeight="1" x14ac:dyDescent="0.25">
      <c r="A131" s="71"/>
      <c r="B131" s="71" t="s">
        <v>445</v>
      </c>
      <c r="C131" s="71" t="s">
        <v>446</v>
      </c>
      <c r="D131" s="200" t="s">
        <v>447</v>
      </c>
      <c r="E131" s="200"/>
      <c r="F131" s="200"/>
      <c r="G131" s="78"/>
      <c r="H131" s="114">
        <v>30</v>
      </c>
    </row>
    <row r="132" spans="1:8" ht="40.5" customHeight="1" x14ac:dyDescent="0.25">
      <c r="A132" s="71"/>
      <c r="B132" s="71" t="s">
        <v>448</v>
      </c>
      <c r="C132" s="71" t="s">
        <v>449</v>
      </c>
      <c r="D132" s="200" t="s">
        <v>450</v>
      </c>
      <c r="E132" s="200"/>
      <c r="F132" s="200"/>
      <c r="G132" s="78"/>
      <c r="H132" s="114">
        <v>3</v>
      </c>
    </row>
    <row r="133" spans="1:8" ht="40.5" customHeight="1" x14ac:dyDescent="0.25">
      <c r="A133" s="71"/>
      <c r="B133" s="71" t="s">
        <v>451</v>
      </c>
      <c r="C133" s="71" t="s">
        <v>452</v>
      </c>
      <c r="D133" s="200" t="s">
        <v>453</v>
      </c>
      <c r="E133" s="200"/>
      <c r="F133" s="200"/>
      <c r="G133" s="78"/>
      <c r="H133" s="114">
        <v>3</v>
      </c>
    </row>
    <row r="134" spans="1:8" ht="47.25" customHeight="1" x14ac:dyDescent="0.25">
      <c r="A134" s="71"/>
      <c r="B134" s="71" t="s">
        <v>454</v>
      </c>
      <c r="C134" s="71" t="s">
        <v>455</v>
      </c>
      <c r="D134" s="199" t="s">
        <v>456</v>
      </c>
      <c r="E134" s="200"/>
      <c r="F134" s="200"/>
      <c r="G134" s="78"/>
      <c r="H134" s="114">
        <v>3</v>
      </c>
    </row>
    <row r="135" spans="1:8" ht="36.75" customHeight="1" x14ac:dyDescent="0.25">
      <c r="A135" s="71"/>
      <c r="B135" s="71" t="s">
        <v>457</v>
      </c>
      <c r="C135" s="71" t="s">
        <v>458</v>
      </c>
      <c r="D135" s="200" t="s">
        <v>459</v>
      </c>
      <c r="E135" s="200"/>
      <c r="F135" s="200"/>
      <c r="G135" s="78"/>
      <c r="H135" s="114">
        <v>3</v>
      </c>
    </row>
    <row r="136" spans="1:8" ht="29.25" customHeight="1" x14ac:dyDescent="0.25">
      <c r="A136" s="71"/>
      <c r="B136" s="71" t="s">
        <v>460</v>
      </c>
      <c r="C136" s="71" t="s">
        <v>461</v>
      </c>
      <c r="D136" s="200" t="s">
        <v>462</v>
      </c>
      <c r="E136" s="200"/>
      <c r="F136" s="200"/>
      <c r="G136" s="78"/>
      <c r="H136" s="114">
        <v>3</v>
      </c>
    </row>
    <row r="137" spans="1:8" ht="29.25" customHeight="1" x14ac:dyDescent="0.25">
      <c r="A137" s="71"/>
      <c r="B137" s="71" t="s">
        <v>463</v>
      </c>
      <c r="C137" s="71" t="s">
        <v>464</v>
      </c>
      <c r="D137" s="200" t="s">
        <v>465</v>
      </c>
      <c r="E137" s="200"/>
      <c r="F137" s="200"/>
      <c r="G137" s="78"/>
      <c r="H137" s="114">
        <v>3</v>
      </c>
    </row>
    <row r="138" spans="1:8" ht="43.5" customHeight="1" x14ac:dyDescent="0.25">
      <c r="A138" s="71"/>
      <c r="B138" s="71" t="s">
        <v>466</v>
      </c>
      <c r="C138" s="71" t="s">
        <v>467</v>
      </c>
      <c r="D138" s="200" t="s">
        <v>468</v>
      </c>
      <c r="E138" s="200"/>
      <c r="F138" s="200"/>
      <c r="G138" s="78"/>
      <c r="H138" s="114">
        <v>10</v>
      </c>
    </row>
    <row r="139" spans="1:8" ht="43.5" customHeight="1" x14ac:dyDescent="0.25">
      <c r="A139" s="71"/>
      <c r="B139" s="71" t="s">
        <v>469</v>
      </c>
      <c r="C139" s="71" t="s">
        <v>470</v>
      </c>
      <c r="D139" s="199" t="s">
        <v>471</v>
      </c>
      <c r="E139" s="200"/>
      <c r="F139" s="200"/>
      <c r="G139" s="95" t="s">
        <v>472</v>
      </c>
      <c r="H139" s="114">
        <v>5</v>
      </c>
    </row>
    <row r="140" spans="1:8" ht="43.5" customHeight="1" x14ac:dyDescent="0.25">
      <c r="A140" s="71"/>
      <c r="B140" s="71" t="s">
        <v>473</v>
      </c>
      <c r="C140" s="71" t="s">
        <v>474</v>
      </c>
      <c r="D140" s="199" t="s">
        <v>475</v>
      </c>
      <c r="E140" s="200"/>
      <c r="F140" s="200"/>
      <c r="G140" s="95" t="s">
        <v>472</v>
      </c>
      <c r="H140" s="114">
        <v>5</v>
      </c>
    </row>
    <row r="141" spans="1:8" ht="43.5" customHeight="1" x14ac:dyDescent="0.25">
      <c r="A141" s="71"/>
      <c r="B141" s="71" t="s">
        <v>476</v>
      </c>
      <c r="C141" s="71" t="s">
        <v>477</v>
      </c>
      <c r="D141" s="199" t="s">
        <v>478</v>
      </c>
      <c r="E141" s="200"/>
      <c r="F141" s="200"/>
      <c r="G141" s="95" t="s">
        <v>479</v>
      </c>
      <c r="H141" s="114">
        <v>5</v>
      </c>
    </row>
    <row r="142" spans="1:8" ht="47.25" customHeight="1" x14ac:dyDescent="0.25">
      <c r="A142" s="71"/>
      <c r="B142" s="71" t="s">
        <v>480</v>
      </c>
      <c r="C142" s="71" t="s">
        <v>481</v>
      </c>
      <c r="D142" s="199" t="s">
        <v>482</v>
      </c>
      <c r="E142" s="200"/>
      <c r="F142" s="200"/>
      <c r="G142" s="95" t="s">
        <v>479</v>
      </c>
      <c r="H142" s="114">
        <v>5</v>
      </c>
    </row>
    <row r="143" spans="1:8" ht="45" customHeight="1" x14ac:dyDescent="0.25">
      <c r="A143" s="71"/>
      <c r="B143" s="71" t="s">
        <v>483</v>
      </c>
      <c r="C143" s="73" t="s">
        <v>484</v>
      </c>
      <c r="D143" s="199" t="s">
        <v>485</v>
      </c>
      <c r="E143" s="200"/>
      <c r="F143" s="200"/>
      <c r="G143" s="95"/>
      <c r="H143" s="114">
        <v>5</v>
      </c>
    </row>
    <row r="144" spans="1:8" ht="29.25" customHeight="1" x14ac:dyDescent="0.25">
      <c r="A144" s="71"/>
      <c r="B144" s="71" t="s">
        <v>486</v>
      </c>
      <c r="C144" s="73" t="s">
        <v>487</v>
      </c>
      <c r="D144" s="199" t="s">
        <v>488</v>
      </c>
      <c r="E144" s="200"/>
      <c r="F144" s="200"/>
      <c r="G144" s="95"/>
      <c r="H144" s="114">
        <v>5</v>
      </c>
    </row>
    <row r="145" spans="1:7" x14ac:dyDescent="0.25">
      <c r="A145" s="182"/>
      <c r="B145" s="183"/>
      <c r="C145" s="183"/>
      <c r="D145" s="183"/>
      <c r="E145" s="183"/>
      <c r="F145" s="183"/>
      <c r="G145" s="184"/>
    </row>
    <row r="146" spans="1:7" x14ac:dyDescent="0.25">
      <c r="A146" s="185" t="s">
        <v>489</v>
      </c>
      <c r="B146" s="186"/>
      <c r="C146" s="186"/>
      <c r="D146" s="186"/>
      <c r="E146" s="186"/>
      <c r="F146" s="186"/>
      <c r="G146" s="187"/>
    </row>
    <row r="147" spans="1:7" x14ac:dyDescent="0.25">
      <c r="A147" s="111"/>
      <c r="B147" s="111" t="s">
        <v>26</v>
      </c>
      <c r="C147" s="111" t="s">
        <v>138</v>
      </c>
      <c r="D147" s="111" t="s">
        <v>438</v>
      </c>
      <c r="E147" s="111" t="s">
        <v>490</v>
      </c>
      <c r="F147" s="111" t="s">
        <v>491</v>
      </c>
      <c r="G147" s="111"/>
    </row>
    <row r="148" spans="1:7" x14ac:dyDescent="0.25">
      <c r="A148" s="71"/>
      <c r="B148" s="71" t="s">
        <v>492</v>
      </c>
      <c r="C148" s="71" t="s">
        <v>493</v>
      </c>
      <c r="D148" s="114" t="s">
        <v>441</v>
      </c>
      <c r="E148" s="71" t="s">
        <v>494</v>
      </c>
      <c r="F148" s="71" t="s">
        <v>495</v>
      </c>
      <c r="G148" s="71"/>
    </row>
    <row r="149" spans="1:7" x14ac:dyDescent="0.25">
      <c r="A149" s="71"/>
      <c r="B149" s="71" t="s">
        <v>496</v>
      </c>
      <c r="C149" s="71" t="s">
        <v>497</v>
      </c>
      <c r="D149" s="114" t="s">
        <v>444</v>
      </c>
      <c r="E149" s="71" t="s">
        <v>498</v>
      </c>
      <c r="F149" s="71" t="s">
        <v>187</v>
      </c>
      <c r="G149" s="71"/>
    </row>
    <row r="150" spans="1:7" x14ac:dyDescent="0.25">
      <c r="A150" s="71"/>
      <c r="B150" s="71" t="s">
        <v>499</v>
      </c>
      <c r="C150" s="71" t="s">
        <v>500</v>
      </c>
      <c r="D150" s="71" t="s">
        <v>446</v>
      </c>
      <c r="E150" s="71" t="s">
        <v>501</v>
      </c>
      <c r="F150" s="71" t="s">
        <v>187</v>
      </c>
      <c r="G150" s="71"/>
    </row>
    <row r="151" spans="1:7" x14ac:dyDescent="0.25">
      <c r="A151" s="71"/>
      <c r="B151" s="71" t="s">
        <v>502</v>
      </c>
      <c r="C151" s="71" t="s">
        <v>503</v>
      </c>
      <c r="D151" s="114" t="s">
        <v>504</v>
      </c>
      <c r="E151" s="71" t="s">
        <v>505</v>
      </c>
      <c r="F151" s="71" t="s">
        <v>506</v>
      </c>
      <c r="G151" s="71"/>
    </row>
    <row r="152" spans="1:7" x14ac:dyDescent="0.25">
      <c r="A152" s="71"/>
      <c r="B152" s="71" t="s">
        <v>507</v>
      </c>
      <c r="C152" s="71" t="s">
        <v>508</v>
      </c>
      <c r="D152" s="114" t="s">
        <v>509</v>
      </c>
      <c r="E152" s="71" t="s">
        <v>510</v>
      </c>
      <c r="F152" s="71" t="s">
        <v>506</v>
      </c>
      <c r="G152" s="71"/>
    </row>
    <row r="153" spans="1:7" x14ac:dyDescent="0.25">
      <c r="A153" s="71"/>
      <c r="B153" s="71" t="s">
        <v>511</v>
      </c>
      <c r="C153" s="71" t="s">
        <v>512</v>
      </c>
      <c r="D153" s="114" t="s">
        <v>513</v>
      </c>
      <c r="E153" s="71" t="s">
        <v>514</v>
      </c>
      <c r="F153" s="71" t="s">
        <v>506</v>
      </c>
      <c r="G153" s="71"/>
    </row>
    <row r="154" spans="1:7" ht="13.5" customHeight="1" x14ac:dyDescent="0.25">
      <c r="A154" s="71"/>
      <c r="B154" s="71" t="s">
        <v>515</v>
      </c>
      <c r="C154" s="71" t="s">
        <v>516</v>
      </c>
      <c r="D154" s="114" t="s">
        <v>517</v>
      </c>
      <c r="E154" s="114" t="s">
        <v>518</v>
      </c>
      <c r="F154" s="114" t="s">
        <v>519</v>
      </c>
      <c r="G154" s="96"/>
    </row>
    <row r="155" spans="1:7" x14ac:dyDescent="0.25">
      <c r="A155" s="71"/>
      <c r="B155" s="71" t="s">
        <v>520</v>
      </c>
      <c r="C155" s="71" t="s">
        <v>521</v>
      </c>
      <c r="D155" s="114" t="s">
        <v>522</v>
      </c>
      <c r="E155" s="71" t="s">
        <v>523</v>
      </c>
      <c r="F155" s="71" t="s">
        <v>524</v>
      </c>
      <c r="G155" s="71"/>
    </row>
    <row r="156" spans="1:7" x14ac:dyDescent="0.25">
      <c r="A156" s="71"/>
      <c r="B156" s="71" t="s">
        <v>525</v>
      </c>
      <c r="C156" s="71" t="s">
        <v>526</v>
      </c>
      <c r="D156" s="114" t="s">
        <v>527</v>
      </c>
      <c r="E156" s="71" t="s">
        <v>528</v>
      </c>
      <c r="F156" s="71" t="s">
        <v>524</v>
      </c>
      <c r="G156" s="71"/>
    </row>
    <row r="157" spans="1:7" x14ac:dyDescent="0.25">
      <c r="A157" s="71"/>
      <c r="B157" s="71" t="s">
        <v>529</v>
      </c>
      <c r="C157" s="71" t="s">
        <v>530</v>
      </c>
      <c r="D157" s="114" t="s">
        <v>531</v>
      </c>
      <c r="E157" s="71" t="s">
        <v>532</v>
      </c>
      <c r="F157" s="71" t="s">
        <v>533</v>
      </c>
      <c r="G157" s="71"/>
    </row>
    <row r="158" spans="1:7" x14ac:dyDescent="0.25">
      <c r="A158" s="71"/>
      <c r="B158" s="71" t="s">
        <v>534</v>
      </c>
      <c r="C158" s="71" t="s">
        <v>535</v>
      </c>
      <c r="D158" s="115" t="s">
        <v>536</v>
      </c>
      <c r="E158" s="73" t="s">
        <v>537</v>
      </c>
      <c r="F158" s="71" t="s">
        <v>506</v>
      </c>
      <c r="G158" s="71"/>
    </row>
    <row r="159" spans="1:7" x14ac:dyDescent="0.25">
      <c r="A159" s="71"/>
      <c r="B159" s="71" t="s">
        <v>538</v>
      </c>
      <c r="C159" s="71" t="s">
        <v>539</v>
      </c>
      <c r="D159" s="114" t="s">
        <v>540</v>
      </c>
      <c r="E159" s="71" t="s">
        <v>541</v>
      </c>
      <c r="F159" s="71" t="s">
        <v>542</v>
      </c>
      <c r="G159" s="71"/>
    </row>
    <row r="160" spans="1:7" x14ac:dyDescent="0.25">
      <c r="A160" s="71"/>
      <c r="B160" s="71" t="s">
        <v>543</v>
      </c>
      <c r="C160" s="71" t="s">
        <v>544</v>
      </c>
      <c r="D160" s="96" t="s">
        <v>545</v>
      </c>
      <c r="E160" s="96"/>
      <c r="F160" s="96" t="s">
        <v>546</v>
      </c>
      <c r="G160" s="96"/>
    </row>
    <row r="161" spans="1:7" x14ac:dyDescent="0.25">
      <c r="A161" s="182"/>
      <c r="B161" s="183"/>
      <c r="C161" s="183"/>
      <c r="D161" s="183"/>
      <c r="E161" s="183"/>
      <c r="F161" s="183"/>
      <c r="G161" s="184"/>
    </row>
    <row r="162" spans="1:7" x14ac:dyDescent="0.25">
      <c r="A162" s="185" t="s">
        <v>547</v>
      </c>
      <c r="B162" s="186"/>
      <c r="C162" s="186"/>
      <c r="D162" s="186"/>
      <c r="E162" s="186"/>
      <c r="F162" s="186"/>
      <c r="G162" s="187"/>
    </row>
    <row r="163" spans="1:7" x14ac:dyDescent="0.25">
      <c r="A163" s="105"/>
      <c r="B163" s="105" t="s">
        <v>26</v>
      </c>
      <c r="C163" s="105" t="s">
        <v>138</v>
      </c>
      <c r="D163" s="217" t="s">
        <v>104</v>
      </c>
      <c r="E163" s="218"/>
      <c r="F163" s="218"/>
      <c r="G163" s="219"/>
    </row>
    <row r="164" spans="1:7" x14ac:dyDescent="0.25">
      <c r="A164" s="71"/>
      <c r="B164" s="71" t="s">
        <v>548</v>
      </c>
      <c r="C164" s="71" t="s">
        <v>549</v>
      </c>
      <c r="D164" s="220" t="s">
        <v>550</v>
      </c>
      <c r="E164" s="221"/>
      <c r="F164" s="221"/>
      <c r="G164" s="222"/>
    </row>
    <row r="165" spans="1:7" x14ac:dyDescent="0.25">
      <c r="A165" s="71"/>
      <c r="B165" s="71" t="s">
        <v>551</v>
      </c>
      <c r="C165" s="71" t="s">
        <v>552</v>
      </c>
      <c r="D165" s="220" t="s">
        <v>553</v>
      </c>
      <c r="E165" s="221"/>
      <c r="F165" s="221"/>
      <c r="G165" s="222"/>
    </row>
    <row r="166" spans="1:7" ht="27" customHeight="1" x14ac:dyDescent="0.25">
      <c r="A166" s="71"/>
      <c r="B166" s="71" t="s">
        <v>554</v>
      </c>
      <c r="C166" s="71" t="s">
        <v>555</v>
      </c>
      <c r="D166" s="220" t="s">
        <v>556</v>
      </c>
      <c r="E166" s="221"/>
      <c r="F166" s="221"/>
      <c r="G166" s="222"/>
    </row>
    <row r="167" spans="1:7" x14ac:dyDescent="0.25">
      <c r="A167" s="71"/>
      <c r="B167" s="71" t="s">
        <v>557</v>
      </c>
      <c r="C167" s="71" t="s">
        <v>558</v>
      </c>
      <c r="D167" s="182" t="s">
        <v>559</v>
      </c>
      <c r="E167" s="183"/>
      <c r="F167" s="183"/>
      <c r="G167" s="184"/>
    </row>
    <row r="168" spans="1:7" x14ac:dyDescent="0.25">
      <c r="A168" s="71"/>
      <c r="B168" s="71" t="s">
        <v>560</v>
      </c>
      <c r="C168" s="71" t="s">
        <v>561</v>
      </c>
      <c r="D168" s="182" t="s">
        <v>562</v>
      </c>
      <c r="E168" s="183"/>
      <c r="F168" s="183"/>
      <c r="G168" s="184"/>
    </row>
    <row r="169" spans="1:7" x14ac:dyDescent="0.25">
      <c r="A169" s="71"/>
      <c r="B169" s="71" t="s">
        <v>563</v>
      </c>
      <c r="C169" s="71" t="s">
        <v>564</v>
      </c>
      <c r="D169" s="182" t="s">
        <v>565</v>
      </c>
      <c r="E169" s="183"/>
      <c r="F169" s="183"/>
      <c r="G169" s="184"/>
    </row>
    <row r="170" spans="1:7" x14ac:dyDescent="0.25">
      <c r="A170" s="71"/>
      <c r="B170" s="71" t="s">
        <v>566</v>
      </c>
      <c r="C170" s="71" t="s">
        <v>567</v>
      </c>
      <c r="D170" s="182" t="s">
        <v>568</v>
      </c>
      <c r="E170" s="183"/>
      <c r="F170" s="183"/>
      <c r="G170" s="184"/>
    </row>
    <row r="171" spans="1:7" x14ac:dyDescent="0.25">
      <c r="A171" s="71"/>
      <c r="B171" s="71" t="s">
        <v>569</v>
      </c>
      <c r="C171" s="71" t="s">
        <v>570</v>
      </c>
      <c r="D171" s="182" t="s">
        <v>571</v>
      </c>
      <c r="E171" s="183"/>
      <c r="F171" s="183"/>
      <c r="G171" s="184"/>
    </row>
    <row r="172" spans="1:7" x14ac:dyDescent="0.25">
      <c r="A172" s="71"/>
      <c r="B172" s="71" t="s">
        <v>572</v>
      </c>
      <c r="C172" s="71" t="s">
        <v>573</v>
      </c>
      <c r="D172" s="182" t="s">
        <v>574</v>
      </c>
      <c r="E172" s="183"/>
      <c r="F172" s="183"/>
      <c r="G172" s="184"/>
    </row>
    <row r="173" spans="1:7" x14ac:dyDescent="0.25">
      <c r="A173" s="71"/>
      <c r="B173" s="71" t="s">
        <v>575</v>
      </c>
      <c r="C173" s="71" t="s">
        <v>576</v>
      </c>
      <c r="D173" s="223" t="s">
        <v>577</v>
      </c>
      <c r="E173" s="224"/>
      <c r="F173" s="224"/>
      <c r="G173" s="225"/>
    </row>
    <row r="174" spans="1:7" x14ac:dyDescent="0.25">
      <c r="A174" s="71"/>
      <c r="B174" s="71" t="s">
        <v>578</v>
      </c>
      <c r="C174" s="71" t="s">
        <v>579</v>
      </c>
      <c r="D174" s="226"/>
      <c r="E174" s="227"/>
      <c r="F174" s="227"/>
      <c r="G174" s="228"/>
    </row>
    <row r="175" spans="1:7" x14ac:dyDescent="0.25">
      <c r="A175" s="71"/>
      <c r="B175" s="71" t="s">
        <v>580</v>
      </c>
      <c r="C175" s="71" t="s">
        <v>581</v>
      </c>
      <c r="D175" s="226"/>
      <c r="E175" s="227"/>
      <c r="F175" s="227"/>
      <c r="G175" s="228"/>
    </row>
    <row r="176" spans="1:7" x14ac:dyDescent="0.25">
      <c r="A176" s="71"/>
      <c r="B176" s="71" t="s">
        <v>582</v>
      </c>
      <c r="C176" s="71" t="s">
        <v>583</v>
      </c>
      <c r="D176" s="226"/>
      <c r="E176" s="227"/>
      <c r="F176" s="227"/>
      <c r="G176" s="228"/>
    </row>
    <row r="177" spans="1:7" x14ac:dyDescent="0.25">
      <c r="A177" s="71"/>
      <c r="B177" s="71" t="s">
        <v>584</v>
      </c>
      <c r="C177" s="71" t="s">
        <v>585</v>
      </c>
      <c r="D177" s="229"/>
      <c r="E177" s="230"/>
      <c r="F177" s="230"/>
      <c r="G177" s="231"/>
    </row>
    <row r="178" spans="1:7" ht="52.5" customHeight="1" x14ac:dyDescent="0.25">
      <c r="A178" s="71"/>
      <c r="B178" s="71" t="s">
        <v>586</v>
      </c>
      <c r="C178" s="71" t="s">
        <v>587</v>
      </c>
      <c r="D178" s="220" t="s">
        <v>588</v>
      </c>
      <c r="E178" s="221"/>
      <c r="F178" s="221"/>
      <c r="G178" s="222"/>
    </row>
    <row r="179" spans="1:7" x14ac:dyDescent="0.25">
      <c r="A179" s="182"/>
      <c r="B179" s="183"/>
      <c r="C179" s="183"/>
      <c r="D179" s="183"/>
      <c r="E179" s="183"/>
      <c r="F179" s="183"/>
      <c r="G179" s="184"/>
    </row>
  </sheetData>
  <mergeCells count="69">
    <mergeCell ref="D173:G177"/>
    <mergeCell ref="D172:G172"/>
    <mergeCell ref="D178:G178"/>
    <mergeCell ref="A179:G179"/>
    <mergeCell ref="A86:A95"/>
    <mergeCell ref="A96:A105"/>
    <mergeCell ref="A106:A111"/>
    <mergeCell ref="A112:A117"/>
    <mergeCell ref="A120:A125"/>
    <mergeCell ref="B86:B95"/>
    <mergeCell ref="B96:B105"/>
    <mergeCell ref="B106:B111"/>
    <mergeCell ref="B112:B117"/>
    <mergeCell ref="B120:B125"/>
    <mergeCell ref="C86:C95"/>
    <mergeCell ref="C96:C105"/>
    <mergeCell ref="D138:F138"/>
    <mergeCell ref="D139:F139"/>
    <mergeCell ref="D140:F140"/>
    <mergeCell ref="D141:F141"/>
    <mergeCell ref="D142:F142"/>
    <mergeCell ref="D143:F143"/>
    <mergeCell ref="D144:F144"/>
    <mergeCell ref="A145:G145"/>
    <mergeCell ref="A146:G146"/>
    <mergeCell ref="A161:G161"/>
    <mergeCell ref="D171:G171"/>
    <mergeCell ref="A162:G162"/>
    <mergeCell ref="D163:G163"/>
    <mergeCell ref="D164:G164"/>
    <mergeCell ref="D165:G165"/>
    <mergeCell ref="D166:G166"/>
    <mergeCell ref="D167:G167"/>
    <mergeCell ref="D168:G168"/>
    <mergeCell ref="D169:G169"/>
    <mergeCell ref="D170:G170"/>
    <mergeCell ref="D134:F134"/>
    <mergeCell ref="D135:F135"/>
    <mergeCell ref="D136:F136"/>
    <mergeCell ref="D137:F137"/>
    <mergeCell ref="D128:F128"/>
    <mergeCell ref="D129:F129"/>
    <mergeCell ref="D130:F130"/>
    <mergeCell ref="D131:F131"/>
    <mergeCell ref="D132:F132"/>
    <mergeCell ref="D133:F133"/>
    <mergeCell ref="D85:G85"/>
    <mergeCell ref="E118:G118"/>
    <mergeCell ref="D119:G119"/>
    <mergeCell ref="A126:G126"/>
    <mergeCell ref="A127:H127"/>
    <mergeCell ref="C112:C117"/>
    <mergeCell ref="C120:C125"/>
    <mergeCell ref="D106:G111"/>
    <mergeCell ref="D112:G117"/>
    <mergeCell ref="D86:G95"/>
    <mergeCell ref="D96:G105"/>
    <mergeCell ref="D120:G125"/>
    <mergeCell ref="C106:C111"/>
    <mergeCell ref="A80:G80"/>
    <mergeCell ref="A81:G81"/>
    <mergeCell ref="D82:G82"/>
    <mergeCell ref="D83:G83"/>
    <mergeCell ref="D84:G84"/>
    <mergeCell ref="A1:H1"/>
    <mergeCell ref="A54:G54"/>
    <mergeCell ref="A55:G55"/>
    <mergeCell ref="A60:G60"/>
    <mergeCell ref="A61:G61"/>
  </mergeCells>
  <phoneticPr fontId="33" type="noConversion"/>
  <pageMargins left="0.69930555555555596" right="0.69930555555555596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6"/>
  <sheetViews>
    <sheetView showGridLines="0" topLeftCell="A7" workbookViewId="0">
      <selection activeCell="Q18" sqref="Q18"/>
    </sheetView>
  </sheetViews>
  <sheetFormatPr defaultColWidth="9" defaultRowHeight="14.4" x14ac:dyDescent="0.25"/>
  <cols>
    <col min="1" max="1" width="5.6640625" customWidth="1"/>
    <col min="2" max="2" width="6.33203125" customWidth="1"/>
    <col min="3" max="3" width="12.109375" customWidth="1"/>
    <col min="4" max="4" width="52.6640625" customWidth="1"/>
  </cols>
  <sheetData>
    <row r="1" spans="1:7" x14ac:dyDescent="0.25">
      <c r="A1" t="s">
        <v>26</v>
      </c>
      <c r="B1" t="s">
        <v>589</v>
      </c>
      <c r="C1" t="s">
        <v>590</v>
      </c>
      <c r="D1" t="s">
        <v>139</v>
      </c>
    </row>
    <row r="2" spans="1:7" x14ac:dyDescent="0.25">
      <c r="A2" s="71">
        <v>1</v>
      </c>
      <c r="B2" s="71" t="s">
        <v>591</v>
      </c>
      <c r="C2" s="71" t="s">
        <v>592</v>
      </c>
      <c r="D2" s="71" t="s">
        <v>593</v>
      </c>
    </row>
    <row r="3" spans="1:7" x14ac:dyDescent="0.25">
      <c r="A3" s="71">
        <v>2</v>
      </c>
      <c r="B3" s="71" t="s">
        <v>594</v>
      </c>
      <c r="C3" s="71" t="s">
        <v>595</v>
      </c>
      <c r="D3" s="71" t="s">
        <v>596</v>
      </c>
    </row>
    <row r="4" spans="1:7" x14ac:dyDescent="0.25">
      <c r="A4" s="71">
        <v>3</v>
      </c>
      <c r="B4" s="71" t="s">
        <v>597</v>
      </c>
      <c r="C4" s="71" t="s">
        <v>598</v>
      </c>
      <c r="D4" s="71" t="s">
        <v>599</v>
      </c>
    </row>
    <row r="5" spans="1:7" x14ac:dyDescent="0.25">
      <c r="A5" s="71">
        <v>4</v>
      </c>
      <c r="B5" s="71" t="s">
        <v>131</v>
      </c>
      <c r="C5" s="71" t="s">
        <v>600</v>
      </c>
      <c r="D5" s="71" t="s">
        <v>601</v>
      </c>
    </row>
    <row r="6" spans="1:7" x14ac:dyDescent="0.25">
      <c r="A6" s="71"/>
      <c r="B6" s="71"/>
      <c r="C6" s="71"/>
      <c r="D6" s="71" t="s">
        <v>602</v>
      </c>
    </row>
    <row r="7" spans="1:7" x14ac:dyDescent="0.25">
      <c r="A7" s="71">
        <v>5</v>
      </c>
      <c r="B7" s="71" t="s">
        <v>603</v>
      </c>
      <c r="C7" s="71"/>
      <c r="D7" s="71"/>
    </row>
    <row r="16" spans="1:7" x14ac:dyDescent="0.25">
      <c r="G16" t="s">
        <v>604</v>
      </c>
    </row>
    <row r="22" spans="7:16" x14ac:dyDescent="0.25">
      <c r="K22" t="s">
        <v>605</v>
      </c>
    </row>
    <row r="23" spans="7:16" x14ac:dyDescent="0.25">
      <c r="P23" t="s">
        <v>606</v>
      </c>
    </row>
    <row r="25" spans="7:16" x14ac:dyDescent="0.25">
      <c r="N25" t="s">
        <v>607</v>
      </c>
    </row>
    <row r="28" spans="7:16" x14ac:dyDescent="0.25">
      <c r="G28" t="s">
        <v>608</v>
      </c>
    </row>
    <row r="29" spans="7:16" x14ac:dyDescent="0.25">
      <c r="J29" t="s">
        <v>609</v>
      </c>
    </row>
    <row r="31" spans="7:16" x14ac:dyDescent="0.25">
      <c r="I31" t="s">
        <v>610</v>
      </c>
    </row>
    <row r="36" spans="8:8" x14ac:dyDescent="0.25">
      <c r="H36" t="s">
        <v>611</v>
      </c>
    </row>
  </sheetData>
  <phoneticPr fontId="33" type="noConversion"/>
  <pageMargins left="0.69930555555555596" right="0.69930555555555596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showGridLines="0" workbookViewId="0">
      <pane xSplit="3" ySplit="1" topLeftCell="D2" activePane="bottomRight" state="frozen"/>
      <selection pane="topRight"/>
      <selection pane="bottomLeft"/>
      <selection pane="bottomRight" activeCell="E3" sqref="E3"/>
    </sheetView>
  </sheetViews>
  <sheetFormatPr defaultColWidth="9" defaultRowHeight="14.4" x14ac:dyDescent="0.25"/>
  <cols>
    <col min="1" max="1" width="5.33203125" customWidth="1"/>
    <col min="3" max="3" width="6" customWidth="1"/>
    <col min="4" max="4" width="29.33203125" customWidth="1"/>
    <col min="5" max="5" width="8.109375" customWidth="1"/>
    <col min="6" max="6" width="13.6640625" customWidth="1"/>
    <col min="9" max="9" width="12" customWidth="1"/>
    <col min="10" max="10" width="10.44140625" customWidth="1"/>
  </cols>
  <sheetData>
    <row r="1" spans="1:9" x14ac:dyDescent="0.25">
      <c r="A1" t="s">
        <v>26</v>
      </c>
      <c r="B1" t="s">
        <v>0</v>
      </c>
      <c r="C1" t="s">
        <v>612</v>
      </c>
      <c r="D1" t="s">
        <v>102</v>
      </c>
      <c r="E1" t="s">
        <v>613</v>
      </c>
      <c r="F1" t="s">
        <v>614</v>
      </c>
      <c r="G1" t="s">
        <v>615</v>
      </c>
      <c r="H1" t="s">
        <v>616</v>
      </c>
      <c r="I1" t="s">
        <v>617</v>
      </c>
    </row>
    <row r="2" spans="1:9" x14ac:dyDescent="0.25">
      <c r="A2" s="71">
        <v>1</v>
      </c>
      <c r="B2" s="73" t="s">
        <v>618</v>
      </c>
      <c r="C2" s="71" t="s">
        <v>619</v>
      </c>
      <c r="D2" s="71" t="s">
        <v>620</v>
      </c>
      <c r="E2" s="71">
        <v>10</v>
      </c>
      <c r="F2" s="99"/>
      <c r="G2" s="99">
        <f>3.3/2*E2</f>
        <v>16.5</v>
      </c>
      <c r="H2" s="99"/>
      <c r="I2" s="99">
        <f>12/(1.24+1.24)*E2</f>
        <v>48.387096774193552</v>
      </c>
    </row>
    <row r="3" spans="1:9" x14ac:dyDescent="0.25">
      <c r="A3" s="71">
        <v>2</v>
      </c>
      <c r="B3" s="73" t="s">
        <v>621</v>
      </c>
      <c r="C3" s="71" t="s">
        <v>622</v>
      </c>
      <c r="D3" s="71" t="s">
        <v>623</v>
      </c>
      <c r="E3" s="71">
        <v>4</v>
      </c>
      <c r="F3" s="99">
        <f>3.3/2*6</f>
        <v>9.8999999999999986</v>
      </c>
      <c r="G3" s="99"/>
      <c r="H3" s="99"/>
      <c r="I3" s="99">
        <f>(12/10+40)*6</f>
        <v>247.20000000000002</v>
      </c>
    </row>
    <row r="4" spans="1:9" x14ac:dyDescent="0.25">
      <c r="A4" s="71">
        <v>3</v>
      </c>
      <c r="B4" s="71" t="s">
        <v>624</v>
      </c>
      <c r="C4" s="71" t="s">
        <v>622</v>
      </c>
      <c r="D4" s="71" t="s">
        <v>625</v>
      </c>
      <c r="E4" s="71">
        <v>2</v>
      </c>
      <c r="F4" s="99">
        <f>3.3/2*E4</f>
        <v>3.3</v>
      </c>
      <c r="G4" s="99">
        <f>3.3/2*2</f>
        <v>3.3</v>
      </c>
      <c r="H4" s="99"/>
      <c r="I4" s="99"/>
    </row>
    <row r="5" spans="1:9" x14ac:dyDescent="0.25">
      <c r="A5" s="71">
        <v>4</v>
      </c>
      <c r="B5" s="71" t="s">
        <v>626</v>
      </c>
      <c r="C5" s="71" t="s">
        <v>619</v>
      </c>
      <c r="D5" s="71" t="s">
        <v>627</v>
      </c>
      <c r="E5" s="71">
        <v>2</v>
      </c>
      <c r="F5" s="99">
        <f>3.3/2*E5</f>
        <v>3.3</v>
      </c>
      <c r="G5" s="99">
        <f>3.3/2*E5</f>
        <v>3.3</v>
      </c>
      <c r="H5" s="99"/>
      <c r="I5" s="99"/>
    </row>
    <row r="6" spans="1:9" x14ac:dyDescent="0.25">
      <c r="A6" s="71">
        <v>5</v>
      </c>
      <c r="B6" s="71" t="s">
        <v>628</v>
      </c>
      <c r="C6" s="71" t="s">
        <v>622</v>
      </c>
      <c r="D6" s="71" t="s">
        <v>629</v>
      </c>
      <c r="E6" s="71">
        <v>2</v>
      </c>
      <c r="F6" s="99">
        <f>3.3/2*E6</f>
        <v>3.3</v>
      </c>
      <c r="G6" s="99">
        <f>3.3/2*E6</f>
        <v>3.3</v>
      </c>
      <c r="H6" s="99"/>
      <c r="I6" s="99"/>
    </row>
    <row r="7" spans="1:9" x14ac:dyDescent="0.25">
      <c r="A7" s="71">
        <v>6</v>
      </c>
      <c r="B7" s="71" t="s">
        <v>630</v>
      </c>
      <c r="C7" s="71" t="s">
        <v>122</v>
      </c>
      <c r="D7" s="71" t="s">
        <v>631</v>
      </c>
      <c r="E7" s="71">
        <v>2</v>
      </c>
      <c r="F7" s="99">
        <f>3.3/1*E7</f>
        <v>6.6</v>
      </c>
      <c r="G7" s="99"/>
      <c r="H7" s="99"/>
      <c r="I7" s="99">
        <f>12/3.3*E7</f>
        <v>7.2727272727272734</v>
      </c>
    </row>
    <row r="8" spans="1:9" x14ac:dyDescent="0.25">
      <c r="A8" s="71">
        <v>7</v>
      </c>
      <c r="B8" s="71" t="s">
        <v>632</v>
      </c>
      <c r="C8" s="71" t="s">
        <v>119</v>
      </c>
      <c r="D8" s="71" t="s">
        <v>632</v>
      </c>
      <c r="E8" s="71">
        <v>6</v>
      </c>
      <c r="F8" s="99">
        <f>3.3/10*E8</f>
        <v>1.9799999999999998</v>
      </c>
      <c r="G8" s="99"/>
      <c r="H8" s="99"/>
      <c r="I8" s="99"/>
    </row>
    <row r="9" spans="1:9" x14ac:dyDescent="0.25">
      <c r="A9" s="71">
        <v>8</v>
      </c>
      <c r="B9" s="71" t="s">
        <v>633</v>
      </c>
      <c r="C9" s="71" t="s">
        <v>119</v>
      </c>
      <c r="D9" s="71" t="s">
        <v>634</v>
      </c>
      <c r="E9" s="71"/>
      <c r="F9" s="99"/>
      <c r="G9" s="99"/>
      <c r="H9" s="99">
        <f>5/320</f>
        <v>1.5625E-2</v>
      </c>
      <c r="I9" s="99"/>
    </row>
    <row r="10" spans="1:9" x14ac:dyDescent="0.25">
      <c r="A10" s="71">
        <v>9</v>
      </c>
      <c r="B10" s="71" t="s">
        <v>635</v>
      </c>
      <c r="C10" s="71" t="s">
        <v>119</v>
      </c>
      <c r="D10" s="71" t="s">
        <v>636</v>
      </c>
      <c r="E10" s="71"/>
      <c r="F10" s="99"/>
      <c r="G10" s="99"/>
      <c r="H10" s="99">
        <f>5/320</f>
        <v>1.5625E-2</v>
      </c>
      <c r="I10" s="99"/>
    </row>
    <row r="11" spans="1:9" x14ac:dyDescent="0.25">
      <c r="A11" s="71">
        <v>10</v>
      </c>
      <c r="B11" s="71" t="s">
        <v>637</v>
      </c>
      <c r="C11" s="71" t="s">
        <v>622</v>
      </c>
      <c r="D11" s="71" t="s">
        <v>638</v>
      </c>
      <c r="E11" s="71"/>
      <c r="F11" s="99">
        <v>1</v>
      </c>
      <c r="G11" s="99"/>
      <c r="H11" s="99">
        <v>1</v>
      </c>
      <c r="I11" s="99"/>
    </row>
    <row r="12" spans="1:9" x14ac:dyDescent="0.25">
      <c r="A12" s="71">
        <v>11</v>
      </c>
      <c r="B12" s="71" t="s">
        <v>639</v>
      </c>
      <c r="C12" s="71" t="s">
        <v>640</v>
      </c>
      <c r="D12" s="71" t="s">
        <v>641</v>
      </c>
      <c r="E12" s="71"/>
      <c r="F12" s="99">
        <v>1</v>
      </c>
      <c r="G12" s="99"/>
      <c r="H12" s="99">
        <v>1</v>
      </c>
      <c r="I12" s="99"/>
    </row>
    <row r="13" spans="1:9" x14ac:dyDescent="0.25">
      <c r="A13" s="71">
        <v>12</v>
      </c>
      <c r="B13" s="71" t="s">
        <v>642</v>
      </c>
      <c r="C13" s="71" t="s">
        <v>622</v>
      </c>
      <c r="D13" s="71" t="s">
        <v>643</v>
      </c>
      <c r="E13" s="71"/>
      <c r="F13" s="99"/>
      <c r="G13" s="99">
        <f>3.3/0.68</f>
        <v>4.8529411764705879</v>
      </c>
      <c r="H13" s="99"/>
      <c r="I13" s="99"/>
    </row>
    <row r="14" spans="1:9" x14ac:dyDescent="0.25">
      <c r="A14" s="71">
        <v>13</v>
      </c>
      <c r="B14" s="71" t="s">
        <v>644</v>
      </c>
      <c r="C14" s="71" t="s">
        <v>622</v>
      </c>
      <c r="D14" s="71" t="s">
        <v>645</v>
      </c>
      <c r="E14" s="71"/>
      <c r="F14" s="99"/>
      <c r="G14" s="99">
        <f>3.3/0.68</f>
        <v>4.8529411764705879</v>
      </c>
      <c r="H14" s="99"/>
      <c r="I14" s="99"/>
    </row>
    <row r="15" spans="1:9" x14ac:dyDescent="0.25">
      <c r="A15" s="71">
        <v>14</v>
      </c>
      <c r="B15" s="71" t="s">
        <v>646</v>
      </c>
      <c r="C15" s="71" t="s">
        <v>619</v>
      </c>
      <c r="D15" s="71" t="s">
        <v>647</v>
      </c>
      <c r="E15" s="71"/>
      <c r="F15" s="99"/>
      <c r="G15" s="99"/>
      <c r="H15" s="99"/>
      <c r="I15" s="99"/>
    </row>
    <row r="16" spans="1:9" x14ac:dyDescent="0.25">
      <c r="A16" s="71">
        <v>15</v>
      </c>
      <c r="B16" s="71" t="s">
        <v>648</v>
      </c>
      <c r="C16" s="71" t="s">
        <v>622</v>
      </c>
      <c r="D16" s="71" t="s">
        <v>649</v>
      </c>
      <c r="E16" s="71"/>
      <c r="F16" s="99"/>
      <c r="G16" s="99"/>
      <c r="H16" s="99"/>
      <c r="I16" s="99"/>
    </row>
    <row r="17" spans="1:10" x14ac:dyDescent="0.25">
      <c r="A17" s="71">
        <v>16</v>
      </c>
      <c r="B17" s="71" t="s">
        <v>650</v>
      </c>
      <c r="C17" s="71" t="s">
        <v>619</v>
      </c>
      <c r="D17" s="71" t="s">
        <v>651</v>
      </c>
      <c r="E17" s="71"/>
      <c r="F17" s="99"/>
      <c r="G17" s="99"/>
      <c r="H17" s="99"/>
      <c r="I17" s="99"/>
    </row>
    <row r="18" spans="1:10" x14ac:dyDescent="0.25">
      <c r="A18" s="71">
        <v>17</v>
      </c>
      <c r="B18" s="71" t="s">
        <v>652</v>
      </c>
      <c r="C18" s="71" t="s">
        <v>619</v>
      </c>
      <c r="D18" s="71" t="s">
        <v>653</v>
      </c>
      <c r="E18" s="71"/>
      <c r="F18" s="99"/>
      <c r="G18" s="99"/>
      <c r="H18" s="99"/>
      <c r="I18" s="99"/>
    </row>
    <row r="19" spans="1:10" x14ac:dyDescent="0.25">
      <c r="A19" s="71">
        <v>18</v>
      </c>
      <c r="B19" s="71" t="s">
        <v>654</v>
      </c>
      <c r="C19" s="71" t="s">
        <v>622</v>
      </c>
      <c r="D19" s="71" t="s">
        <v>655</v>
      </c>
      <c r="E19" s="71"/>
      <c r="F19" s="99"/>
      <c r="G19" s="99"/>
      <c r="H19" s="99"/>
      <c r="I19" s="99"/>
    </row>
    <row r="20" spans="1:10" x14ac:dyDescent="0.25">
      <c r="A20" s="71">
        <v>19</v>
      </c>
      <c r="B20" s="71" t="s">
        <v>656</v>
      </c>
      <c r="C20" s="71" t="s">
        <v>619</v>
      </c>
      <c r="D20" s="71" t="s">
        <v>657</v>
      </c>
      <c r="E20" s="71"/>
      <c r="F20" s="99"/>
      <c r="G20" s="99"/>
      <c r="H20" s="99"/>
      <c r="I20" s="99"/>
    </row>
    <row r="21" spans="1:10" x14ac:dyDescent="0.25">
      <c r="A21" s="71">
        <v>20</v>
      </c>
      <c r="B21" s="71" t="s">
        <v>658</v>
      </c>
      <c r="C21" s="71" t="s">
        <v>619</v>
      </c>
      <c r="D21" s="71" t="s">
        <v>659</v>
      </c>
      <c r="E21" s="71"/>
      <c r="F21" s="99"/>
      <c r="G21" s="99"/>
      <c r="H21" s="99"/>
      <c r="I21" s="99"/>
    </row>
    <row r="22" spans="1:10" x14ac:dyDescent="0.25">
      <c r="A22" s="71">
        <v>21</v>
      </c>
      <c r="B22" s="71" t="s">
        <v>660</v>
      </c>
      <c r="C22" s="71" t="s">
        <v>619</v>
      </c>
      <c r="D22" s="71" t="s">
        <v>661</v>
      </c>
      <c r="E22" s="71"/>
      <c r="F22" s="99"/>
      <c r="G22" s="99"/>
      <c r="H22" s="99"/>
      <c r="I22" s="99"/>
    </row>
    <row r="23" spans="1:10" x14ac:dyDescent="0.25">
      <c r="A23" s="71">
        <v>22</v>
      </c>
      <c r="B23" s="71" t="s">
        <v>662</v>
      </c>
      <c r="C23" s="71" t="s">
        <v>622</v>
      </c>
      <c r="D23" s="71" t="s">
        <v>663</v>
      </c>
      <c r="E23" s="71"/>
      <c r="F23" s="99">
        <v>1</v>
      </c>
      <c r="G23" s="99"/>
      <c r="H23" s="99">
        <v>1</v>
      </c>
      <c r="I23" s="99"/>
    </row>
    <row r="24" spans="1:10" x14ac:dyDescent="0.25">
      <c r="A24" s="71">
        <v>23</v>
      </c>
      <c r="B24" s="71" t="s">
        <v>664</v>
      </c>
      <c r="C24" s="71" t="s">
        <v>622</v>
      </c>
      <c r="D24" s="71" t="s">
        <v>665</v>
      </c>
      <c r="E24" s="71"/>
      <c r="F24" s="99">
        <v>1</v>
      </c>
      <c r="G24" s="99"/>
      <c r="H24" s="99">
        <v>1</v>
      </c>
      <c r="I24" s="99"/>
    </row>
    <row r="25" spans="1:10" x14ac:dyDescent="0.25">
      <c r="A25" s="71">
        <v>24</v>
      </c>
      <c r="B25" s="71" t="s">
        <v>666</v>
      </c>
      <c r="C25" s="71" t="s">
        <v>622</v>
      </c>
      <c r="D25" s="71" t="s">
        <v>667</v>
      </c>
      <c r="E25" s="71"/>
      <c r="F25" s="99">
        <v>1</v>
      </c>
      <c r="G25" s="99"/>
      <c r="H25" s="99">
        <v>1</v>
      </c>
      <c r="I25" s="99"/>
    </row>
    <row r="26" spans="1:10" x14ac:dyDescent="0.25">
      <c r="A26" s="71">
        <v>25</v>
      </c>
      <c r="B26" s="71" t="s">
        <v>668</v>
      </c>
      <c r="C26" s="71" t="s">
        <v>622</v>
      </c>
      <c r="D26" s="71" t="s">
        <v>669</v>
      </c>
      <c r="E26" s="71"/>
      <c r="F26" s="99">
        <f>3.3/2</f>
        <v>1.65</v>
      </c>
      <c r="G26" s="99"/>
      <c r="H26" s="99">
        <v>1</v>
      </c>
      <c r="I26" s="99">
        <f>12/(4*0.027)</f>
        <v>111.11111111111111</v>
      </c>
    </row>
    <row r="27" spans="1:10" x14ac:dyDescent="0.25">
      <c r="F27" s="99">
        <f>SUM(F2:F26)</f>
        <v>35.029999999999994</v>
      </c>
      <c r="G27" s="99">
        <v>18.2</v>
      </c>
      <c r="H27" s="100"/>
      <c r="I27" s="100"/>
    </row>
    <row r="28" spans="1:10" x14ac:dyDescent="0.25">
      <c r="F28" s="100"/>
      <c r="G28" s="100"/>
      <c r="H28" s="100"/>
      <c r="I28" s="100"/>
    </row>
    <row r="29" spans="1:10" x14ac:dyDescent="0.25">
      <c r="F29" s="99"/>
      <c r="G29" s="99">
        <f>F27+G27</f>
        <v>53.22999999999999</v>
      </c>
      <c r="H29" s="99">
        <f>SUM(H2:H28)</f>
        <v>6.03125</v>
      </c>
      <c r="I29" s="99">
        <f>SUM(I2:I28)</f>
        <v>413.97093515803192</v>
      </c>
      <c r="J29" s="71"/>
    </row>
    <row r="30" spans="1:10" x14ac:dyDescent="0.25">
      <c r="F30" s="71"/>
      <c r="G30" s="99"/>
      <c r="H30" s="71"/>
      <c r="I30" s="71"/>
      <c r="J30" s="71"/>
    </row>
    <row r="31" spans="1:10" x14ac:dyDescent="0.25">
      <c r="F31" s="71"/>
      <c r="G31" s="99"/>
      <c r="H31" s="71"/>
      <c r="I31" s="71" t="s">
        <v>670</v>
      </c>
      <c r="J31" s="71" t="s">
        <v>671</v>
      </c>
    </row>
    <row r="32" spans="1:10" x14ac:dyDescent="0.25">
      <c r="F32" s="71"/>
      <c r="G32" s="71"/>
      <c r="H32" s="71" t="s">
        <v>672</v>
      </c>
      <c r="I32" s="98">
        <f>(G29*3.3+H29*5+I29*12)/1000</f>
        <v>5.1734664718963828</v>
      </c>
      <c r="J32" s="101">
        <f>I32/12*1000</f>
        <v>431.12220599136526</v>
      </c>
    </row>
    <row r="33" spans="6:10" x14ac:dyDescent="0.25">
      <c r="F33" s="71"/>
      <c r="G33" s="71"/>
      <c r="H33" s="71" t="s">
        <v>673</v>
      </c>
      <c r="I33" s="98">
        <f>(G29*3.3+H29*5)/1000</f>
        <v>0.20581524999999995</v>
      </c>
      <c r="J33" s="101">
        <f>I33/5*1000</f>
        <v>41.163049999999991</v>
      </c>
    </row>
    <row r="34" spans="6:10" x14ac:dyDescent="0.25">
      <c r="F34" s="71"/>
      <c r="G34" s="71"/>
      <c r="H34" s="71" t="s">
        <v>674</v>
      </c>
      <c r="I34" s="98">
        <f>(G29*3.3)/1000</f>
        <v>0.17565899999999995</v>
      </c>
      <c r="J34" s="101">
        <f>I34/3.3*1000</f>
        <v>53.229999999999983</v>
      </c>
    </row>
  </sheetData>
  <phoneticPr fontId="33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64"/>
  <sheetViews>
    <sheetView showGridLines="0" topLeftCell="A40" workbookViewId="0">
      <selection activeCell="J13" sqref="J13"/>
    </sheetView>
  </sheetViews>
  <sheetFormatPr defaultColWidth="9" defaultRowHeight="14.4" x14ac:dyDescent="0.25"/>
  <cols>
    <col min="1" max="1" width="1.6640625" customWidth="1"/>
    <col min="2" max="2" width="4.21875" customWidth="1"/>
    <col min="3" max="3" width="12.44140625" customWidth="1"/>
    <col min="4" max="4" width="4.77734375" customWidth="1"/>
    <col min="5" max="5" width="8.21875" customWidth="1"/>
    <col min="9" max="9" width="13.6640625" customWidth="1"/>
    <col min="10" max="10" width="7.33203125" customWidth="1"/>
    <col min="11" max="11" width="5" customWidth="1"/>
    <col min="12" max="12" width="4.88671875" customWidth="1"/>
    <col min="13" max="13" width="4.77734375" customWidth="1"/>
    <col min="14" max="14" width="6.88671875" customWidth="1"/>
    <col min="15" max="15" width="10" customWidth="1"/>
  </cols>
  <sheetData>
    <row r="1" spans="2:9" ht="8.25" customHeight="1" x14ac:dyDescent="0.25"/>
    <row r="2" spans="2:9" x14ac:dyDescent="0.25">
      <c r="B2" s="227" t="s">
        <v>675</v>
      </c>
      <c r="C2" s="227"/>
      <c r="D2" s="227"/>
      <c r="E2" s="227"/>
      <c r="F2" s="227"/>
      <c r="G2" s="227"/>
      <c r="H2" s="227"/>
      <c r="I2" s="227"/>
    </row>
    <row r="3" spans="2:9" x14ac:dyDescent="0.25">
      <c r="B3" s="227" t="s">
        <v>676</v>
      </c>
      <c r="C3" s="227"/>
      <c r="D3" s="227"/>
      <c r="E3" s="227"/>
      <c r="F3" s="227"/>
      <c r="G3" s="227"/>
      <c r="H3" s="227"/>
      <c r="I3" s="227"/>
    </row>
    <row r="4" spans="2:9" x14ac:dyDescent="0.25">
      <c r="B4" s="70" t="s">
        <v>677</v>
      </c>
      <c r="C4" s="70" t="s">
        <v>589</v>
      </c>
      <c r="D4" s="233" t="s">
        <v>590</v>
      </c>
      <c r="E4" s="233"/>
      <c r="F4" s="233"/>
      <c r="G4" s="233"/>
      <c r="H4" s="233"/>
      <c r="I4" s="233"/>
    </row>
    <row r="5" spans="2:9" x14ac:dyDescent="0.25">
      <c r="B5" s="71">
        <v>1</v>
      </c>
      <c r="C5" s="71" t="s">
        <v>591</v>
      </c>
      <c r="D5" s="233" t="s">
        <v>678</v>
      </c>
      <c r="E5" s="233"/>
      <c r="F5" s="233"/>
      <c r="G5" s="233"/>
      <c r="H5" s="233"/>
      <c r="I5" s="233"/>
    </row>
    <row r="6" spans="2:9" x14ac:dyDescent="0.25">
      <c r="B6" s="71">
        <v>2</v>
      </c>
      <c r="C6" s="71" t="s">
        <v>679</v>
      </c>
      <c r="D6" s="233" t="s">
        <v>680</v>
      </c>
      <c r="E6" s="233"/>
      <c r="F6" s="233"/>
      <c r="G6" s="233"/>
      <c r="H6" s="233"/>
      <c r="I6" s="233"/>
    </row>
    <row r="7" spans="2:9" x14ac:dyDescent="0.25">
      <c r="B7" s="71">
        <v>3</v>
      </c>
      <c r="C7" s="71" t="s">
        <v>681</v>
      </c>
      <c r="D7" s="233" t="s">
        <v>682</v>
      </c>
      <c r="E7" s="233"/>
      <c r="F7" s="233"/>
      <c r="G7" s="233"/>
      <c r="H7" s="233"/>
      <c r="I7" s="233"/>
    </row>
    <row r="8" spans="2:9" x14ac:dyDescent="0.25">
      <c r="B8" s="71">
        <v>4</v>
      </c>
      <c r="C8" s="71" t="s">
        <v>683</v>
      </c>
      <c r="D8" s="233" t="s">
        <v>684</v>
      </c>
      <c r="E8" s="233"/>
      <c r="F8" s="233"/>
      <c r="G8" s="233"/>
      <c r="H8" s="233"/>
      <c r="I8" s="233"/>
    </row>
    <row r="9" spans="2:9" x14ac:dyDescent="0.25">
      <c r="B9" s="71">
        <v>5</v>
      </c>
      <c r="C9" s="71" t="s">
        <v>685</v>
      </c>
      <c r="D9" s="233" t="s">
        <v>686</v>
      </c>
      <c r="E9" s="233"/>
      <c r="F9" s="233"/>
      <c r="G9" s="233"/>
      <c r="H9" s="233"/>
      <c r="I9" s="233"/>
    </row>
    <row r="10" spans="2:9" x14ac:dyDescent="0.25">
      <c r="B10" s="71">
        <v>6</v>
      </c>
      <c r="C10" s="71" t="s">
        <v>687</v>
      </c>
      <c r="D10" s="233" t="s">
        <v>688</v>
      </c>
      <c r="E10" s="233"/>
      <c r="F10" s="233"/>
      <c r="G10" s="233"/>
      <c r="H10" s="233"/>
      <c r="I10" s="233"/>
    </row>
    <row r="11" spans="2:9" x14ac:dyDescent="0.25">
      <c r="B11" s="71">
        <v>7</v>
      </c>
      <c r="C11" s="71" t="s">
        <v>689</v>
      </c>
      <c r="D11" s="233" t="s">
        <v>690</v>
      </c>
      <c r="E11" s="233"/>
      <c r="F11" s="233"/>
      <c r="G11" s="233"/>
      <c r="H11" s="233"/>
      <c r="I11" s="233"/>
    </row>
    <row r="12" spans="2:9" x14ac:dyDescent="0.25">
      <c r="B12" s="71">
        <v>8</v>
      </c>
      <c r="C12" s="71" t="s">
        <v>691</v>
      </c>
      <c r="D12" s="233" t="s">
        <v>692</v>
      </c>
      <c r="E12" s="233"/>
      <c r="F12" s="233"/>
      <c r="G12" s="233"/>
      <c r="H12" s="233"/>
      <c r="I12" s="233"/>
    </row>
    <row r="13" spans="2:9" x14ac:dyDescent="0.25">
      <c r="B13" s="71">
        <v>9</v>
      </c>
      <c r="C13" s="71" t="s">
        <v>693</v>
      </c>
      <c r="D13" s="233" t="s">
        <v>694</v>
      </c>
      <c r="E13" s="233"/>
      <c r="F13" s="233"/>
      <c r="G13" s="233"/>
      <c r="H13" s="233"/>
      <c r="I13" s="233"/>
    </row>
    <row r="14" spans="2:9" x14ac:dyDescent="0.25">
      <c r="B14" s="71">
        <v>10</v>
      </c>
      <c r="C14" s="71" t="s">
        <v>695</v>
      </c>
      <c r="D14" s="233" t="s">
        <v>696</v>
      </c>
      <c r="E14" s="233"/>
      <c r="F14" s="233"/>
      <c r="G14" s="233"/>
      <c r="H14" s="233"/>
      <c r="I14" s="233"/>
    </row>
    <row r="15" spans="2:9" x14ac:dyDescent="0.25">
      <c r="B15" s="227"/>
      <c r="C15" s="227"/>
      <c r="D15" s="227"/>
      <c r="E15" s="227"/>
      <c r="F15" s="227"/>
      <c r="G15" s="227"/>
      <c r="H15" s="227"/>
      <c r="I15" s="227"/>
    </row>
    <row r="16" spans="2:9" x14ac:dyDescent="0.25">
      <c r="B16" s="227" t="s">
        <v>697</v>
      </c>
      <c r="C16" s="227"/>
      <c r="D16" s="227"/>
      <c r="E16" s="227"/>
      <c r="F16" s="227"/>
      <c r="G16" s="227"/>
      <c r="H16" s="227"/>
      <c r="I16" s="227"/>
    </row>
    <row r="17" spans="2:10" x14ac:dyDescent="0.25">
      <c r="B17" s="71" t="s">
        <v>677</v>
      </c>
      <c r="C17" s="71" t="s">
        <v>698</v>
      </c>
      <c r="D17" s="71" t="s">
        <v>640</v>
      </c>
      <c r="E17" s="71" t="s">
        <v>699</v>
      </c>
      <c r="F17" s="233" t="s">
        <v>139</v>
      </c>
      <c r="G17" s="233"/>
      <c r="H17" s="233"/>
      <c r="I17" s="233"/>
      <c r="J17" s="233"/>
    </row>
    <row r="18" spans="2:10" x14ac:dyDescent="0.25">
      <c r="B18" s="71">
        <v>1</v>
      </c>
      <c r="C18" s="71" t="s">
        <v>700</v>
      </c>
      <c r="D18" s="71" t="s">
        <v>622</v>
      </c>
      <c r="E18" s="71" t="s">
        <v>701</v>
      </c>
      <c r="F18" s="233"/>
      <c r="G18" s="233"/>
      <c r="H18" s="233"/>
      <c r="I18" s="233"/>
      <c r="J18" s="233"/>
    </row>
    <row r="19" spans="2:10" x14ac:dyDescent="0.25">
      <c r="B19" s="71">
        <v>2</v>
      </c>
      <c r="C19" s="71" t="s">
        <v>702</v>
      </c>
      <c r="D19" s="71" t="s">
        <v>622</v>
      </c>
      <c r="E19" s="71" t="s">
        <v>703</v>
      </c>
      <c r="F19" s="233"/>
      <c r="G19" s="233"/>
      <c r="H19" s="233"/>
      <c r="I19" s="233"/>
      <c r="J19" s="233"/>
    </row>
    <row r="20" spans="2:10" x14ac:dyDescent="0.25">
      <c r="B20" s="71">
        <v>3</v>
      </c>
      <c r="C20" s="71" t="s">
        <v>704</v>
      </c>
      <c r="D20" s="71" t="s">
        <v>622</v>
      </c>
      <c r="E20" s="71" t="s">
        <v>705</v>
      </c>
      <c r="F20" s="233"/>
      <c r="G20" s="233"/>
      <c r="H20" s="233"/>
      <c r="I20" s="233"/>
      <c r="J20" s="233"/>
    </row>
    <row r="21" spans="2:10" x14ac:dyDescent="0.25">
      <c r="B21" s="71">
        <v>4</v>
      </c>
      <c r="C21" s="73" t="s">
        <v>706</v>
      </c>
      <c r="D21" s="73" t="s">
        <v>619</v>
      </c>
      <c r="E21" s="71" t="s">
        <v>707</v>
      </c>
      <c r="F21" s="233"/>
      <c r="G21" s="233"/>
      <c r="H21" s="233"/>
      <c r="I21" s="233"/>
      <c r="J21" s="233"/>
    </row>
    <row r="22" spans="2:10" x14ac:dyDescent="0.25">
      <c r="B22" s="71">
        <v>5</v>
      </c>
      <c r="C22" s="73" t="s">
        <v>648</v>
      </c>
      <c r="D22" s="71" t="s">
        <v>622</v>
      </c>
      <c r="E22" s="71" t="s">
        <v>708</v>
      </c>
      <c r="F22" s="233"/>
      <c r="G22" s="233"/>
      <c r="H22" s="233"/>
      <c r="I22" s="233"/>
      <c r="J22" s="233"/>
    </row>
    <row r="23" spans="2:10" x14ac:dyDescent="0.25">
      <c r="B23" s="71">
        <v>6</v>
      </c>
      <c r="C23" s="73" t="s">
        <v>650</v>
      </c>
      <c r="D23" s="73" t="s">
        <v>619</v>
      </c>
      <c r="E23" s="73" t="s">
        <v>709</v>
      </c>
      <c r="F23" s="238"/>
      <c r="G23" s="239"/>
      <c r="H23" s="239"/>
      <c r="I23" s="239"/>
      <c r="J23" s="240"/>
    </row>
    <row r="24" spans="2:10" x14ac:dyDescent="0.25">
      <c r="B24" s="71">
        <v>7</v>
      </c>
      <c r="C24" s="71" t="s">
        <v>642</v>
      </c>
      <c r="D24" s="71" t="s">
        <v>622</v>
      </c>
      <c r="E24" s="71" t="s">
        <v>710</v>
      </c>
      <c r="F24" s="233" t="s">
        <v>711</v>
      </c>
      <c r="G24" s="233"/>
      <c r="H24" s="233"/>
      <c r="I24" s="233"/>
      <c r="J24" s="233"/>
    </row>
    <row r="25" spans="2:10" x14ac:dyDescent="0.25">
      <c r="B25" s="71">
        <v>8</v>
      </c>
      <c r="C25" s="71" t="s">
        <v>644</v>
      </c>
      <c r="D25" s="71" t="s">
        <v>622</v>
      </c>
      <c r="E25" s="71" t="s">
        <v>712</v>
      </c>
      <c r="F25" s="233" t="s">
        <v>711</v>
      </c>
      <c r="G25" s="233"/>
      <c r="H25" s="233"/>
      <c r="I25" s="233"/>
      <c r="J25" s="233"/>
    </row>
    <row r="26" spans="2:10" x14ac:dyDescent="0.25">
      <c r="B26" s="71">
        <v>9</v>
      </c>
      <c r="C26" s="71" t="s">
        <v>713</v>
      </c>
      <c r="D26" s="71" t="s">
        <v>622</v>
      </c>
      <c r="E26" s="71" t="s">
        <v>714</v>
      </c>
      <c r="F26" s="233" t="s">
        <v>715</v>
      </c>
      <c r="G26" s="233"/>
      <c r="H26" s="233"/>
      <c r="I26" s="233"/>
      <c r="J26" s="233"/>
    </row>
    <row r="27" spans="2:10" x14ac:dyDescent="0.25">
      <c r="B27" s="71">
        <v>10</v>
      </c>
      <c r="C27" s="71" t="s">
        <v>716</v>
      </c>
      <c r="D27" s="71" t="s">
        <v>622</v>
      </c>
      <c r="E27" s="71" t="s">
        <v>717</v>
      </c>
      <c r="F27" s="233" t="s">
        <v>718</v>
      </c>
      <c r="G27" s="233"/>
      <c r="H27" s="233"/>
      <c r="I27" s="233"/>
      <c r="J27" s="233"/>
    </row>
    <row r="28" spans="2:10" x14ac:dyDescent="0.25">
      <c r="B28" s="71">
        <v>11</v>
      </c>
      <c r="C28" s="71" t="s">
        <v>639</v>
      </c>
      <c r="D28" s="71" t="s">
        <v>622</v>
      </c>
      <c r="E28" s="71" t="s">
        <v>719</v>
      </c>
      <c r="F28" s="233"/>
      <c r="G28" s="233"/>
      <c r="H28" s="233"/>
      <c r="I28" s="233"/>
      <c r="J28" s="233"/>
    </row>
    <row r="29" spans="2:10" x14ac:dyDescent="0.25">
      <c r="B29" s="71">
        <v>12</v>
      </c>
      <c r="C29" s="71" t="s">
        <v>637</v>
      </c>
      <c r="D29" s="71" t="s">
        <v>622</v>
      </c>
      <c r="E29" s="71" t="s">
        <v>720</v>
      </c>
      <c r="F29" s="233"/>
      <c r="G29" s="233"/>
      <c r="H29" s="233"/>
      <c r="I29" s="233"/>
      <c r="J29" s="233"/>
    </row>
    <row r="30" spans="2:10" x14ac:dyDescent="0.25">
      <c r="B30" s="71">
        <v>13</v>
      </c>
      <c r="C30" s="71" t="s">
        <v>721</v>
      </c>
      <c r="D30" s="71" t="s">
        <v>619</v>
      </c>
      <c r="E30" s="71" t="s">
        <v>722</v>
      </c>
      <c r="F30" s="233"/>
      <c r="G30" s="233"/>
      <c r="H30" s="233"/>
      <c r="I30" s="233"/>
      <c r="J30" s="233"/>
    </row>
    <row r="31" spans="2:10" x14ac:dyDescent="0.25">
      <c r="B31" s="71">
        <v>14</v>
      </c>
      <c r="C31" s="71" t="s">
        <v>723</v>
      </c>
      <c r="D31" s="71" t="s">
        <v>622</v>
      </c>
      <c r="E31" s="71" t="s">
        <v>724</v>
      </c>
      <c r="F31" s="233"/>
      <c r="G31" s="233"/>
      <c r="H31" s="233"/>
      <c r="I31" s="233"/>
      <c r="J31" s="233"/>
    </row>
    <row r="32" spans="2:10" x14ac:dyDescent="0.25">
      <c r="B32" s="71">
        <v>15</v>
      </c>
      <c r="C32" s="71" t="s">
        <v>725</v>
      </c>
      <c r="D32" s="71" t="s">
        <v>619</v>
      </c>
      <c r="E32" s="71" t="s">
        <v>726</v>
      </c>
      <c r="F32" s="233" t="s">
        <v>727</v>
      </c>
      <c r="G32" s="233"/>
      <c r="H32" s="233"/>
      <c r="I32" s="233"/>
      <c r="J32" s="233"/>
    </row>
    <row r="33" spans="2:10" x14ac:dyDescent="0.25">
      <c r="B33" s="71">
        <v>16</v>
      </c>
      <c r="C33" s="71" t="s">
        <v>728</v>
      </c>
      <c r="D33" s="71" t="s">
        <v>619</v>
      </c>
      <c r="E33" s="71" t="s">
        <v>729</v>
      </c>
      <c r="F33" s="233" t="s">
        <v>727</v>
      </c>
      <c r="G33" s="233"/>
      <c r="H33" s="233"/>
      <c r="I33" s="233"/>
      <c r="J33" s="233"/>
    </row>
    <row r="34" spans="2:10" x14ac:dyDescent="0.25">
      <c r="B34" s="71">
        <v>17</v>
      </c>
      <c r="C34" s="71" t="s">
        <v>730</v>
      </c>
      <c r="D34" s="71" t="s">
        <v>619</v>
      </c>
      <c r="E34" s="71" t="s">
        <v>731</v>
      </c>
      <c r="F34" s="233" t="s">
        <v>727</v>
      </c>
      <c r="G34" s="233"/>
      <c r="H34" s="233"/>
      <c r="I34" s="233"/>
      <c r="J34" s="233"/>
    </row>
    <row r="35" spans="2:10" x14ac:dyDescent="0.25">
      <c r="B35" s="71">
        <v>18</v>
      </c>
      <c r="C35" s="71" t="s">
        <v>732</v>
      </c>
      <c r="D35" s="71" t="s">
        <v>619</v>
      </c>
      <c r="E35" s="71" t="s">
        <v>733</v>
      </c>
      <c r="F35" s="233" t="s">
        <v>727</v>
      </c>
      <c r="G35" s="233"/>
      <c r="H35" s="233"/>
      <c r="I35" s="233"/>
      <c r="J35" s="233"/>
    </row>
    <row r="36" spans="2:10" x14ac:dyDescent="0.25">
      <c r="B36" s="71">
        <v>19</v>
      </c>
      <c r="C36" s="71" t="s">
        <v>734</v>
      </c>
      <c r="D36" s="71" t="s">
        <v>619</v>
      </c>
      <c r="E36" s="71" t="s">
        <v>735</v>
      </c>
      <c r="F36" s="233" t="s">
        <v>727</v>
      </c>
      <c r="G36" s="233"/>
      <c r="H36" s="233"/>
      <c r="I36" s="233"/>
      <c r="J36" s="233"/>
    </row>
    <row r="37" spans="2:10" x14ac:dyDescent="0.25">
      <c r="B37" s="71">
        <v>20</v>
      </c>
      <c r="C37" s="73" t="s">
        <v>736</v>
      </c>
      <c r="D37" s="73" t="s">
        <v>622</v>
      </c>
      <c r="E37" s="71" t="s">
        <v>737</v>
      </c>
      <c r="F37" s="233"/>
      <c r="G37" s="233"/>
      <c r="H37" s="233"/>
      <c r="I37" s="233"/>
      <c r="J37" s="233"/>
    </row>
    <row r="38" spans="2:10" x14ac:dyDescent="0.25">
      <c r="B38" s="224"/>
      <c r="C38" s="224"/>
      <c r="D38" s="224"/>
      <c r="E38" s="224"/>
      <c r="F38" s="224"/>
      <c r="G38" s="224"/>
      <c r="H38" s="224"/>
      <c r="I38" s="224"/>
    </row>
    <row r="39" spans="2:10" x14ac:dyDescent="0.25">
      <c r="B39" t="s">
        <v>603</v>
      </c>
    </row>
    <row r="40" spans="2:10" x14ac:dyDescent="0.25">
      <c r="B40" s="71">
        <v>3</v>
      </c>
      <c r="C40" s="71" t="s">
        <v>738</v>
      </c>
      <c r="D40" s="238" t="s">
        <v>739</v>
      </c>
      <c r="E40" s="239"/>
      <c r="F40" s="239"/>
      <c r="G40" s="239"/>
      <c r="H40" s="240"/>
      <c r="I40" s="96" t="s">
        <v>740</v>
      </c>
    </row>
    <row r="41" spans="2:10" x14ac:dyDescent="0.25">
      <c r="B41" s="71">
        <v>2</v>
      </c>
      <c r="C41" s="71" t="s">
        <v>741</v>
      </c>
      <c r="D41" s="71" t="s">
        <v>742</v>
      </c>
      <c r="E41" s="71" t="s">
        <v>743</v>
      </c>
      <c r="F41" s="71" t="s">
        <v>744</v>
      </c>
      <c r="G41" s="71" t="s">
        <v>685</v>
      </c>
      <c r="H41" s="71" t="s">
        <v>745</v>
      </c>
      <c r="I41" s="71" t="s">
        <v>746</v>
      </c>
    </row>
    <row r="42" spans="2:10" x14ac:dyDescent="0.25">
      <c r="B42" s="71">
        <v>1</v>
      </c>
      <c r="C42" s="71" t="s">
        <v>747</v>
      </c>
      <c r="D42" s="71" t="s">
        <v>742</v>
      </c>
      <c r="E42" s="71" t="s">
        <v>743</v>
      </c>
      <c r="F42" s="71" t="s">
        <v>744</v>
      </c>
      <c r="G42" s="71" t="s">
        <v>685</v>
      </c>
      <c r="H42" s="71" t="s">
        <v>745</v>
      </c>
      <c r="I42" s="71" t="s">
        <v>746</v>
      </c>
    </row>
    <row r="44" spans="2:10" x14ac:dyDescent="0.25">
      <c r="B44" s="227" t="s">
        <v>748</v>
      </c>
      <c r="C44" s="227"/>
      <c r="D44" s="227"/>
      <c r="E44" s="227"/>
      <c r="F44" s="227"/>
      <c r="G44" s="227"/>
      <c r="H44" s="227"/>
      <c r="I44" s="227"/>
    </row>
    <row r="45" spans="2:10" x14ac:dyDescent="0.25">
      <c r="B45" s="71" t="s">
        <v>677</v>
      </c>
      <c r="C45" s="71" t="s">
        <v>749</v>
      </c>
      <c r="D45" s="233" t="s">
        <v>750</v>
      </c>
      <c r="E45" s="233"/>
      <c r="F45" s="233"/>
      <c r="G45" s="233"/>
      <c r="H45" s="233"/>
      <c r="I45" s="233"/>
    </row>
    <row r="46" spans="2:10" ht="13.5" customHeight="1" x14ac:dyDescent="0.25">
      <c r="B46" s="232">
        <v>1</v>
      </c>
      <c r="C46" s="233" t="s">
        <v>751</v>
      </c>
      <c r="D46" s="199" t="s">
        <v>752</v>
      </c>
      <c r="E46" s="200"/>
      <c r="F46" s="200"/>
      <c r="G46" s="200"/>
      <c r="H46" s="200"/>
      <c r="I46" s="200"/>
    </row>
    <row r="47" spans="2:10" x14ac:dyDescent="0.25">
      <c r="B47" s="232"/>
      <c r="C47" s="233"/>
      <c r="D47" s="200"/>
      <c r="E47" s="200"/>
      <c r="F47" s="200"/>
      <c r="G47" s="200"/>
      <c r="H47" s="200"/>
      <c r="I47" s="200"/>
    </row>
    <row r="48" spans="2:10" x14ac:dyDescent="0.25">
      <c r="B48" s="232">
        <v>2</v>
      </c>
      <c r="C48" s="233" t="s">
        <v>753</v>
      </c>
      <c r="D48" s="200" t="s">
        <v>754</v>
      </c>
      <c r="E48" s="200"/>
      <c r="F48" s="200"/>
      <c r="G48" s="200"/>
      <c r="H48" s="200"/>
      <c r="I48" s="200"/>
    </row>
    <row r="49" spans="2:15" x14ac:dyDescent="0.25">
      <c r="B49" s="232"/>
      <c r="C49" s="233"/>
      <c r="D49" s="200"/>
      <c r="E49" s="200"/>
      <c r="F49" s="200"/>
      <c r="G49" s="200"/>
      <c r="H49" s="200"/>
      <c r="I49" s="200"/>
    </row>
    <row r="50" spans="2:15" x14ac:dyDescent="0.25">
      <c r="B50" s="232">
        <v>3</v>
      </c>
      <c r="C50" s="233" t="s">
        <v>713</v>
      </c>
      <c r="D50" s="200" t="s">
        <v>755</v>
      </c>
      <c r="E50" s="200"/>
      <c r="F50" s="200"/>
      <c r="G50" s="200"/>
      <c r="H50" s="200"/>
      <c r="I50" s="200"/>
    </row>
    <row r="51" spans="2:15" x14ac:dyDescent="0.25">
      <c r="B51" s="232"/>
      <c r="C51" s="233"/>
      <c r="D51" s="200"/>
      <c r="E51" s="200"/>
      <c r="F51" s="200"/>
      <c r="G51" s="200"/>
      <c r="H51" s="200"/>
      <c r="I51" s="200"/>
    </row>
    <row r="52" spans="2:15" ht="13.5" customHeight="1" x14ac:dyDescent="0.25">
      <c r="B52" s="232">
        <v>4</v>
      </c>
      <c r="C52" s="233" t="s">
        <v>716</v>
      </c>
      <c r="D52" s="200" t="s">
        <v>756</v>
      </c>
      <c r="E52" s="200"/>
      <c r="F52" s="200"/>
      <c r="G52" s="200"/>
      <c r="H52" s="200"/>
      <c r="I52" s="200"/>
    </row>
    <row r="53" spans="2:15" x14ac:dyDescent="0.25">
      <c r="B53" s="232"/>
      <c r="C53" s="233"/>
      <c r="D53" s="200"/>
      <c r="E53" s="200"/>
      <c r="F53" s="200"/>
      <c r="G53" s="200"/>
      <c r="H53" s="200"/>
      <c r="I53" s="200"/>
    </row>
    <row r="54" spans="2:15" x14ac:dyDescent="0.25">
      <c r="B54" s="232"/>
      <c r="C54" s="233"/>
      <c r="D54" s="200"/>
      <c r="E54" s="200"/>
      <c r="F54" s="200"/>
      <c r="G54" s="200"/>
      <c r="H54" s="200"/>
      <c r="I54" s="200"/>
    </row>
    <row r="55" spans="2:15" ht="13.5" customHeight="1" x14ac:dyDescent="0.25">
      <c r="B55" s="232">
        <v>5</v>
      </c>
      <c r="C55" s="233" t="s">
        <v>685</v>
      </c>
      <c r="D55" s="199" t="s">
        <v>757</v>
      </c>
      <c r="E55" s="200"/>
      <c r="F55" s="200"/>
      <c r="G55" s="200"/>
      <c r="H55" s="200"/>
      <c r="I55" s="200"/>
      <c r="J55" s="97" t="s">
        <v>685</v>
      </c>
      <c r="K55" s="71" t="s">
        <v>758</v>
      </c>
      <c r="L55" s="71" t="s">
        <v>759</v>
      </c>
      <c r="M55" s="71" t="s">
        <v>760</v>
      </c>
      <c r="N55" s="71" t="s">
        <v>761</v>
      </c>
      <c r="O55" s="71" t="s">
        <v>762</v>
      </c>
    </row>
    <row r="56" spans="2:15" x14ac:dyDescent="0.25">
      <c r="B56" s="232"/>
      <c r="C56" s="233"/>
      <c r="D56" s="200"/>
      <c r="E56" s="200"/>
      <c r="F56" s="200"/>
      <c r="G56" s="200"/>
      <c r="H56" s="200"/>
      <c r="I56" s="200"/>
      <c r="J56" s="97" t="s">
        <v>763</v>
      </c>
      <c r="K56" s="71">
        <f>128*32/8</f>
        <v>512</v>
      </c>
      <c r="L56" s="71">
        <v>64</v>
      </c>
      <c r="M56" s="71">
        <f>K56/L56</f>
        <v>8</v>
      </c>
      <c r="N56" s="71">
        <v>38400</v>
      </c>
      <c r="O56" s="98">
        <f>K56/(N56/10)*1000</f>
        <v>133.33333333333334</v>
      </c>
    </row>
    <row r="57" spans="2:15" x14ac:dyDescent="0.25">
      <c r="B57" s="232"/>
      <c r="C57" s="233"/>
      <c r="D57" s="200"/>
      <c r="E57" s="200"/>
      <c r="F57" s="200"/>
      <c r="G57" s="200"/>
      <c r="H57" s="200"/>
      <c r="I57" s="200"/>
      <c r="J57" s="97" t="s">
        <v>764</v>
      </c>
      <c r="K57" s="71">
        <f>128*64/8</f>
        <v>1024</v>
      </c>
      <c r="L57" s="71">
        <v>64</v>
      </c>
      <c r="M57" s="71">
        <f>K57/L57</f>
        <v>16</v>
      </c>
      <c r="N57" s="71">
        <v>38400</v>
      </c>
      <c r="O57" s="98">
        <f>K57/(N57/10)*1000</f>
        <v>266.66666666666669</v>
      </c>
    </row>
    <row r="58" spans="2:15" ht="13.5" customHeight="1" x14ac:dyDescent="0.25">
      <c r="B58" s="232">
        <v>6</v>
      </c>
      <c r="C58" s="233" t="s">
        <v>695</v>
      </c>
      <c r="D58" s="200" t="s">
        <v>765</v>
      </c>
      <c r="E58" s="200"/>
      <c r="F58" s="200"/>
      <c r="G58" s="200"/>
      <c r="H58" s="200"/>
      <c r="I58" s="200"/>
      <c r="J58" s="97" t="s">
        <v>763</v>
      </c>
      <c r="K58" s="71">
        <f>128*32/8</f>
        <v>512</v>
      </c>
      <c r="L58" s="71">
        <v>64</v>
      </c>
      <c r="M58" s="71">
        <f>K58/L58</f>
        <v>8</v>
      </c>
      <c r="N58" s="71">
        <v>115200</v>
      </c>
      <c r="O58" s="98">
        <f>K58/(N58/10)*1000</f>
        <v>44.444444444444443</v>
      </c>
    </row>
    <row r="59" spans="2:15" x14ac:dyDescent="0.25">
      <c r="B59" s="232"/>
      <c r="C59" s="233"/>
      <c r="D59" s="200"/>
      <c r="E59" s="200"/>
      <c r="F59" s="200"/>
      <c r="G59" s="200"/>
      <c r="H59" s="200"/>
      <c r="I59" s="200"/>
      <c r="J59" s="97" t="s">
        <v>764</v>
      </c>
      <c r="K59" s="71">
        <f>128*64/8</f>
        <v>1024</v>
      </c>
      <c r="L59" s="71">
        <v>64</v>
      </c>
      <c r="M59" s="71">
        <f>K59/L59</f>
        <v>16</v>
      </c>
      <c r="N59" s="71">
        <v>115200</v>
      </c>
      <c r="O59" s="98">
        <f>K59/(N59/10)*1000</f>
        <v>88.888888888888886</v>
      </c>
    </row>
    <row r="60" spans="2:15" x14ac:dyDescent="0.25">
      <c r="B60" s="232"/>
      <c r="C60" s="233"/>
      <c r="D60" s="200"/>
      <c r="E60" s="200"/>
      <c r="F60" s="200"/>
      <c r="G60" s="200"/>
      <c r="H60" s="200"/>
      <c r="I60" s="200"/>
    </row>
    <row r="61" spans="2:15" x14ac:dyDescent="0.25">
      <c r="B61" s="232"/>
      <c r="C61" s="233"/>
      <c r="D61" s="200"/>
      <c r="E61" s="200"/>
      <c r="F61" s="200"/>
      <c r="G61" s="200"/>
      <c r="H61" s="200"/>
      <c r="I61" s="200"/>
    </row>
    <row r="62" spans="2:15" x14ac:dyDescent="0.25">
      <c r="B62" s="232"/>
      <c r="C62" s="233"/>
      <c r="D62" s="200"/>
      <c r="E62" s="200"/>
      <c r="F62" s="200"/>
      <c r="G62" s="200"/>
      <c r="H62" s="200"/>
      <c r="I62" s="200"/>
    </row>
    <row r="63" spans="2:15" x14ac:dyDescent="0.25">
      <c r="B63" s="232"/>
      <c r="C63" s="233"/>
      <c r="D63" s="200"/>
      <c r="E63" s="200"/>
      <c r="F63" s="200"/>
      <c r="G63" s="200"/>
      <c r="H63" s="200"/>
      <c r="I63" s="200"/>
    </row>
    <row r="64" spans="2:15" x14ac:dyDescent="0.25">
      <c r="B64" s="232"/>
      <c r="C64" s="233"/>
      <c r="D64" s="200"/>
      <c r="E64" s="200"/>
      <c r="F64" s="200"/>
      <c r="G64" s="200"/>
      <c r="H64" s="200"/>
      <c r="I64" s="200"/>
    </row>
  </sheetData>
  <mergeCells count="58">
    <mergeCell ref="D50:I51"/>
    <mergeCell ref="D46:I47"/>
    <mergeCell ref="D48:I49"/>
    <mergeCell ref="D58:I64"/>
    <mergeCell ref="D55:I57"/>
    <mergeCell ref="D52:I54"/>
    <mergeCell ref="B58:B64"/>
    <mergeCell ref="C46:C47"/>
    <mergeCell ref="C48:C49"/>
    <mergeCell ref="C50:C51"/>
    <mergeCell ref="C52:C54"/>
    <mergeCell ref="C55:C57"/>
    <mergeCell ref="C58:C64"/>
    <mergeCell ref="B46:B47"/>
    <mergeCell ref="B48:B49"/>
    <mergeCell ref="B50:B51"/>
    <mergeCell ref="B52:B54"/>
    <mergeCell ref="B55:B57"/>
    <mergeCell ref="F37:J37"/>
    <mergeCell ref="B38:I38"/>
    <mergeCell ref="D40:H40"/>
    <mergeCell ref="B44:I44"/>
    <mergeCell ref="D45:I45"/>
    <mergeCell ref="F32:J32"/>
    <mergeCell ref="F33:J33"/>
    <mergeCell ref="F34:J34"/>
    <mergeCell ref="F35:J35"/>
    <mergeCell ref="F36:J36"/>
    <mergeCell ref="F27:J27"/>
    <mergeCell ref="F28:J28"/>
    <mergeCell ref="F29:J29"/>
    <mergeCell ref="F30:J30"/>
    <mergeCell ref="F31:J31"/>
    <mergeCell ref="F22:J22"/>
    <mergeCell ref="F23:J23"/>
    <mergeCell ref="F24:J24"/>
    <mergeCell ref="F25:J25"/>
    <mergeCell ref="F26:J26"/>
    <mergeCell ref="F17:J17"/>
    <mergeCell ref="F18:J18"/>
    <mergeCell ref="F19:J19"/>
    <mergeCell ref="F20:J20"/>
    <mergeCell ref="F21:J21"/>
    <mergeCell ref="D12:I12"/>
    <mergeCell ref="D13:I13"/>
    <mergeCell ref="D14:I14"/>
    <mergeCell ref="B15:I15"/>
    <mergeCell ref="B16:I16"/>
    <mergeCell ref="D7:I7"/>
    <mergeCell ref="D8:I8"/>
    <mergeCell ref="D9:I9"/>
    <mergeCell ref="D10:I10"/>
    <mergeCell ref="D11:I11"/>
    <mergeCell ref="B2:I2"/>
    <mergeCell ref="B3:I3"/>
    <mergeCell ref="D4:I4"/>
    <mergeCell ref="D5:I5"/>
    <mergeCell ref="D6:I6"/>
  </mergeCells>
  <phoneticPr fontId="33" type="noConversion"/>
  <pageMargins left="0.69930555555555596" right="0.69930555555555596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11"/>
  <sheetViews>
    <sheetView showGridLines="0" workbookViewId="0">
      <selection activeCell="K28" sqref="K28"/>
    </sheetView>
  </sheetViews>
  <sheetFormatPr defaultColWidth="9" defaultRowHeight="14.4" x14ac:dyDescent="0.25"/>
  <cols>
    <col min="1" max="1" width="1.6640625" customWidth="1"/>
    <col min="2" max="2" width="4.21875" customWidth="1"/>
    <col min="3" max="3" width="12.44140625" customWidth="1"/>
    <col min="4" max="4" width="6.33203125" customWidth="1"/>
    <col min="5" max="5" width="9.44140625" customWidth="1"/>
    <col min="6" max="6" width="10.21875" customWidth="1"/>
    <col min="7" max="7" width="9.88671875" customWidth="1"/>
    <col min="8" max="8" width="10.77734375" customWidth="1"/>
    <col min="9" max="9" width="8.88671875" customWidth="1"/>
    <col min="10" max="10" width="11.33203125" customWidth="1"/>
    <col min="11" max="11" width="8.6640625" customWidth="1"/>
    <col min="12" max="12" width="9.109375" customWidth="1"/>
    <col min="13" max="13" width="8.77734375" customWidth="1"/>
    <col min="14" max="14" width="6.88671875" customWidth="1"/>
    <col min="15" max="15" width="10" customWidth="1"/>
  </cols>
  <sheetData>
    <row r="1" spans="2:9" ht="8.25" customHeight="1" x14ac:dyDescent="0.25"/>
    <row r="2" spans="2:9" x14ac:dyDescent="0.25">
      <c r="B2" s="227" t="s">
        <v>766</v>
      </c>
      <c r="C2" s="227"/>
      <c r="D2" s="227"/>
      <c r="E2" s="227"/>
      <c r="F2" s="227"/>
      <c r="G2" s="227"/>
      <c r="H2" s="227"/>
      <c r="I2" s="227"/>
    </row>
    <row r="3" spans="2:9" x14ac:dyDescent="0.25">
      <c r="B3" s="227" t="s">
        <v>676</v>
      </c>
      <c r="C3" s="227"/>
      <c r="D3" s="227"/>
      <c r="E3" s="227"/>
      <c r="F3" s="227"/>
      <c r="G3" s="227"/>
      <c r="H3" s="227"/>
      <c r="I3" s="227"/>
    </row>
    <row r="4" spans="2:9" x14ac:dyDescent="0.25">
      <c r="B4" s="70" t="s">
        <v>677</v>
      </c>
      <c r="C4" s="70" t="s">
        <v>589</v>
      </c>
      <c r="D4" s="233" t="s">
        <v>590</v>
      </c>
      <c r="E4" s="233"/>
      <c r="F4" s="233"/>
      <c r="G4" s="233"/>
      <c r="H4" s="233"/>
      <c r="I4" s="233"/>
    </row>
    <row r="5" spans="2:9" x14ac:dyDescent="0.25">
      <c r="B5" s="71">
        <v>1</v>
      </c>
      <c r="C5" s="71" t="s">
        <v>591</v>
      </c>
      <c r="D5" s="237" t="s">
        <v>767</v>
      </c>
      <c r="E5" s="233"/>
      <c r="F5" s="233"/>
      <c r="G5" s="233"/>
      <c r="H5" s="233"/>
      <c r="I5" s="233"/>
    </row>
    <row r="6" spans="2:9" x14ac:dyDescent="0.25">
      <c r="B6" s="71">
        <v>2</v>
      </c>
      <c r="C6" s="71" t="s">
        <v>679</v>
      </c>
      <c r="D6" s="233" t="s">
        <v>680</v>
      </c>
      <c r="E6" s="233"/>
      <c r="F6" s="233"/>
      <c r="G6" s="233"/>
      <c r="H6" s="233"/>
      <c r="I6" s="233"/>
    </row>
    <row r="7" spans="2:9" x14ac:dyDescent="0.25">
      <c r="B7" s="71">
        <v>3</v>
      </c>
      <c r="C7" s="71" t="s">
        <v>681</v>
      </c>
      <c r="D7" s="233" t="s">
        <v>682</v>
      </c>
      <c r="E7" s="233"/>
      <c r="F7" s="233"/>
      <c r="G7" s="233"/>
      <c r="H7" s="233"/>
      <c r="I7" s="233"/>
    </row>
    <row r="8" spans="2:9" x14ac:dyDescent="0.25">
      <c r="B8" s="71">
        <v>4</v>
      </c>
      <c r="C8" s="71" t="s">
        <v>683</v>
      </c>
      <c r="D8" s="233" t="s">
        <v>684</v>
      </c>
      <c r="E8" s="233"/>
      <c r="F8" s="233"/>
      <c r="G8" s="233"/>
      <c r="H8" s="233"/>
      <c r="I8" s="233"/>
    </row>
    <row r="9" spans="2:9" x14ac:dyDescent="0.25">
      <c r="B9" s="71">
        <v>5</v>
      </c>
      <c r="C9" s="71" t="s">
        <v>685</v>
      </c>
      <c r="D9" s="233" t="s">
        <v>686</v>
      </c>
      <c r="E9" s="233"/>
      <c r="F9" s="233"/>
      <c r="G9" s="233"/>
      <c r="H9" s="233"/>
      <c r="I9" s="233"/>
    </row>
    <row r="10" spans="2:9" x14ac:dyDescent="0.25">
      <c r="B10" s="71">
        <v>6</v>
      </c>
      <c r="C10" s="71" t="s">
        <v>687</v>
      </c>
      <c r="D10" s="233" t="s">
        <v>688</v>
      </c>
      <c r="E10" s="233"/>
      <c r="F10" s="233"/>
      <c r="G10" s="233"/>
      <c r="H10" s="233"/>
      <c r="I10" s="233"/>
    </row>
    <row r="11" spans="2:9" x14ac:dyDescent="0.25">
      <c r="B11" s="71">
        <v>7</v>
      </c>
      <c r="C11" s="71" t="s">
        <v>689</v>
      </c>
      <c r="D11" s="237" t="s">
        <v>768</v>
      </c>
      <c r="E11" s="233"/>
      <c r="F11" s="233"/>
      <c r="G11" s="233"/>
      <c r="H11" s="233"/>
      <c r="I11" s="233"/>
    </row>
    <row r="12" spans="2:9" x14ac:dyDescent="0.25">
      <c r="B12" s="71">
        <v>8</v>
      </c>
      <c r="C12" s="71" t="s">
        <v>691</v>
      </c>
      <c r="D12" s="233" t="s">
        <v>692</v>
      </c>
      <c r="E12" s="233"/>
      <c r="F12" s="233"/>
      <c r="G12" s="233"/>
      <c r="H12" s="233"/>
      <c r="I12" s="233"/>
    </row>
    <row r="13" spans="2:9" x14ac:dyDescent="0.25">
      <c r="B13" s="71">
        <v>9</v>
      </c>
      <c r="C13" s="71" t="s">
        <v>693</v>
      </c>
      <c r="D13" s="233" t="s">
        <v>769</v>
      </c>
      <c r="E13" s="233"/>
      <c r="F13" s="233"/>
      <c r="G13" s="233"/>
      <c r="H13" s="233"/>
      <c r="I13" s="233"/>
    </row>
    <row r="14" spans="2:9" x14ac:dyDescent="0.25">
      <c r="B14" s="71">
        <v>10</v>
      </c>
      <c r="C14" s="71" t="s">
        <v>695</v>
      </c>
      <c r="D14" s="233" t="s">
        <v>770</v>
      </c>
      <c r="E14" s="233"/>
      <c r="F14" s="233"/>
      <c r="G14" s="233"/>
      <c r="H14" s="233"/>
      <c r="I14" s="233"/>
    </row>
    <row r="15" spans="2:9" x14ac:dyDescent="0.25">
      <c r="B15" s="71">
        <v>11</v>
      </c>
      <c r="C15" s="71" t="s">
        <v>695</v>
      </c>
      <c r="D15" s="233" t="s">
        <v>771</v>
      </c>
      <c r="E15" s="233"/>
      <c r="F15" s="233"/>
      <c r="G15" s="233"/>
      <c r="H15" s="233"/>
      <c r="I15" s="233"/>
    </row>
    <row r="16" spans="2:9" x14ac:dyDescent="0.25">
      <c r="B16" s="71">
        <v>12</v>
      </c>
      <c r="C16" s="71" t="s">
        <v>116</v>
      </c>
      <c r="D16" s="237" t="s">
        <v>772</v>
      </c>
      <c r="E16" s="233"/>
      <c r="F16" s="233"/>
      <c r="G16" s="233"/>
      <c r="H16" s="233"/>
      <c r="I16" s="233"/>
    </row>
    <row r="17" spans="2:10" x14ac:dyDescent="0.25">
      <c r="B17" s="71">
        <v>13</v>
      </c>
      <c r="C17" s="71" t="s">
        <v>113</v>
      </c>
      <c r="D17" s="237" t="s">
        <v>773</v>
      </c>
      <c r="E17" s="233"/>
      <c r="F17" s="233"/>
      <c r="G17" s="233"/>
      <c r="H17" s="233"/>
      <c r="I17" s="233"/>
    </row>
    <row r="18" spans="2:10" x14ac:dyDescent="0.25">
      <c r="B18" s="71">
        <v>14</v>
      </c>
      <c r="C18" s="71" t="s">
        <v>113</v>
      </c>
      <c r="D18" s="237" t="s">
        <v>774</v>
      </c>
      <c r="E18" s="233"/>
      <c r="F18" s="233"/>
      <c r="G18" s="233"/>
      <c r="H18" s="233"/>
      <c r="I18" s="233"/>
    </row>
    <row r="19" spans="2:10" x14ac:dyDescent="0.25">
      <c r="B19" s="71">
        <v>15</v>
      </c>
      <c r="C19" s="71" t="s">
        <v>113</v>
      </c>
      <c r="D19" s="237" t="s">
        <v>775</v>
      </c>
      <c r="E19" s="233"/>
      <c r="F19" s="233"/>
      <c r="G19" s="233"/>
      <c r="H19" s="233"/>
      <c r="I19" s="233"/>
    </row>
    <row r="20" spans="2:10" x14ac:dyDescent="0.25">
      <c r="B20" s="71">
        <v>16</v>
      </c>
      <c r="C20" s="71" t="s">
        <v>119</v>
      </c>
      <c r="D20" s="237" t="s">
        <v>776</v>
      </c>
      <c r="E20" s="233"/>
      <c r="F20" s="233"/>
      <c r="G20" s="233"/>
      <c r="H20" s="233"/>
      <c r="I20" s="233"/>
    </row>
    <row r="21" spans="2:10" x14ac:dyDescent="0.25">
      <c r="B21" s="71">
        <v>17</v>
      </c>
      <c r="C21" s="73" t="s">
        <v>119</v>
      </c>
      <c r="D21" s="237" t="s">
        <v>777</v>
      </c>
      <c r="E21" s="233"/>
      <c r="F21" s="233"/>
      <c r="G21" s="233"/>
      <c r="H21" s="233"/>
      <c r="I21" s="233"/>
    </row>
    <row r="22" spans="2:10" x14ac:dyDescent="0.25">
      <c r="B22" s="71">
        <v>18</v>
      </c>
      <c r="C22" s="73" t="s">
        <v>119</v>
      </c>
      <c r="D22" s="237" t="s">
        <v>778</v>
      </c>
      <c r="E22" s="233"/>
      <c r="F22" s="233"/>
      <c r="G22" s="233"/>
      <c r="H22" s="233"/>
      <c r="I22" s="233"/>
    </row>
    <row r="23" spans="2:10" x14ac:dyDescent="0.25">
      <c r="B23" s="71">
        <v>19</v>
      </c>
      <c r="C23" s="71" t="s">
        <v>122</v>
      </c>
      <c r="D23" s="237" t="s">
        <v>779</v>
      </c>
      <c r="E23" s="233"/>
      <c r="F23" s="233"/>
      <c r="G23" s="233"/>
      <c r="H23" s="233"/>
      <c r="I23" s="233"/>
    </row>
    <row r="24" spans="2:10" x14ac:dyDescent="0.25">
      <c r="B24" s="71">
        <v>20</v>
      </c>
      <c r="C24" s="73" t="s">
        <v>780</v>
      </c>
      <c r="D24" s="237" t="s">
        <v>781</v>
      </c>
      <c r="E24" s="233"/>
      <c r="F24" s="233"/>
      <c r="G24" s="233"/>
      <c r="H24" s="233"/>
      <c r="I24" s="233"/>
    </row>
    <row r="25" spans="2:10" x14ac:dyDescent="0.25">
      <c r="B25" s="227"/>
      <c r="C25" s="227"/>
      <c r="D25" s="227"/>
      <c r="E25" s="227"/>
      <c r="F25" s="227"/>
      <c r="G25" s="227"/>
      <c r="H25" s="227"/>
      <c r="I25" s="227"/>
    </row>
    <row r="26" spans="2:10" x14ac:dyDescent="0.25">
      <c r="B26" s="227" t="s">
        <v>697</v>
      </c>
      <c r="C26" s="227"/>
      <c r="D26" s="227"/>
      <c r="E26" s="227"/>
      <c r="F26" s="227"/>
      <c r="G26" s="227"/>
      <c r="H26" s="227"/>
      <c r="I26" s="227"/>
    </row>
    <row r="27" spans="2:10" x14ac:dyDescent="0.25">
      <c r="B27" s="71" t="s">
        <v>677</v>
      </c>
      <c r="C27" s="71" t="s">
        <v>698</v>
      </c>
      <c r="D27" s="71" t="s">
        <v>640</v>
      </c>
      <c r="E27" s="71" t="s">
        <v>699</v>
      </c>
      <c r="F27" s="233" t="s">
        <v>139</v>
      </c>
      <c r="G27" s="233"/>
      <c r="H27" s="233"/>
      <c r="I27" s="233"/>
      <c r="J27" s="233"/>
    </row>
    <row r="28" spans="2:10" x14ac:dyDescent="0.25">
      <c r="B28" s="73">
        <v>1</v>
      </c>
      <c r="C28" s="73" t="s">
        <v>782</v>
      </c>
      <c r="D28" s="71" t="s">
        <v>622</v>
      </c>
      <c r="E28" s="73" t="s">
        <v>783</v>
      </c>
      <c r="F28" s="237" t="s">
        <v>784</v>
      </c>
      <c r="G28" s="233"/>
      <c r="H28" s="233"/>
      <c r="I28" s="233"/>
      <c r="J28" s="233"/>
    </row>
    <row r="29" spans="2:10" x14ac:dyDescent="0.25">
      <c r="B29" s="73">
        <v>2</v>
      </c>
      <c r="C29" s="73" t="s">
        <v>785</v>
      </c>
      <c r="D29" s="71" t="s">
        <v>622</v>
      </c>
      <c r="E29" s="73" t="s">
        <v>786</v>
      </c>
      <c r="F29" s="237" t="s">
        <v>787</v>
      </c>
      <c r="G29" s="233"/>
      <c r="H29" s="233"/>
      <c r="I29" s="233"/>
      <c r="J29" s="233"/>
    </row>
    <row r="30" spans="2:10" x14ac:dyDescent="0.25">
      <c r="B30" s="73">
        <v>3</v>
      </c>
      <c r="C30" s="73" t="s">
        <v>788</v>
      </c>
      <c r="D30" s="71" t="s">
        <v>622</v>
      </c>
      <c r="E30" s="73" t="s">
        <v>789</v>
      </c>
      <c r="F30" s="237" t="s">
        <v>790</v>
      </c>
      <c r="G30" s="233"/>
      <c r="H30" s="233"/>
      <c r="I30" s="233"/>
      <c r="J30" s="233"/>
    </row>
    <row r="31" spans="2:10" x14ac:dyDescent="0.25">
      <c r="B31" s="73">
        <v>4</v>
      </c>
      <c r="C31" s="73" t="s">
        <v>791</v>
      </c>
      <c r="D31" s="71" t="s">
        <v>622</v>
      </c>
      <c r="E31" s="73" t="s">
        <v>792</v>
      </c>
      <c r="F31" s="237" t="s">
        <v>793</v>
      </c>
      <c r="G31" s="233"/>
      <c r="H31" s="233"/>
      <c r="I31" s="233"/>
      <c r="J31" s="233"/>
    </row>
    <row r="32" spans="2:10" x14ac:dyDescent="0.25">
      <c r="B32" s="73">
        <v>5</v>
      </c>
      <c r="C32" s="73" t="s">
        <v>794</v>
      </c>
      <c r="D32" s="71" t="s">
        <v>622</v>
      </c>
      <c r="E32" s="73" t="s">
        <v>795</v>
      </c>
      <c r="F32" s="237" t="s">
        <v>796</v>
      </c>
      <c r="G32" s="233"/>
      <c r="H32" s="233"/>
      <c r="I32" s="233"/>
      <c r="J32" s="233"/>
    </row>
    <row r="33" spans="2:10" x14ac:dyDescent="0.25">
      <c r="B33" s="73">
        <v>6</v>
      </c>
      <c r="C33" s="73" t="s">
        <v>797</v>
      </c>
      <c r="D33" s="71" t="s">
        <v>622</v>
      </c>
      <c r="E33" s="73" t="s">
        <v>798</v>
      </c>
      <c r="F33" s="237" t="s">
        <v>799</v>
      </c>
      <c r="G33" s="233"/>
      <c r="H33" s="233"/>
      <c r="I33" s="233"/>
      <c r="J33" s="233"/>
    </row>
    <row r="34" spans="2:10" x14ac:dyDescent="0.25">
      <c r="B34" s="73">
        <v>7</v>
      </c>
      <c r="C34" s="73" t="s">
        <v>800</v>
      </c>
      <c r="D34" s="71" t="s">
        <v>622</v>
      </c>
      <c r="E34" s="73" t="s">
        <v>801</v>
      </c>
      <c r="F34" s="237" t="s">
        <v>802</v>
      </c>
      <c r="G34" s="233"/>
      <c r="H34" s="233"/>
      <c r="I34" s="233"/>
      <c r="J34" s="233"/>
    </row>
    <row r="35" spans="2:10" x14ac:dyDescent="0.25">
      <c r="B35" s="73">
        <v>8</v>
      </c>
      <c r="C35" s="73" t="s">
        <v>803</v>
      </c>
      <c r="D35" s="71" t="s">
        <v>622</v>
      </c>
      <c r="E35" s="73" t="s">
        <v>804</v>
      </c>
      <c r="F35" s="237"/>
      <c r="G35" s="233"/>
      <c r="H35" s="233"/>
      <c r="I35" s="233"/>
      <c r="J35" s="233"/>
    </row>
    <row r="36" spans="2:10" x14ac:dyDescent="0.25">
      <c r="B36" s="73">
        <v>9</v>
      </c>
      <c r="C36" s="73" t="s">
        <v>805</v>
      </c>
      <c r="D36" s="73" t="s">
        <v>622</v>
      </c>
      <c r="E36" s="73" t="s">
        <v>701</v>
      </c>
      <c r="F36" s="237" t="s">
        <v>806</v>
      </c>
      <c r="G36" s="233"/>
      <c r="H36" s="233"/>
      <c r="I36" s="233"/>
      <c r="J36" s="233"/>
    </row>
    <row r="37" spans="2:10" x14ac:dyDescent="0.25">
      <c r="B37" s="73">
        <v>10</v>
      </c>
      <c r="C37" s="73" t="s">
        <v>650</v>
      </c>
      <c r="D37" s="73" t="s">
        <v>622</v>
      </c>
      <c r="E37" s="73" t="s">
        <v>703</v>
      </c>
      <c r="F37" s="237"/>
      <c r="G37" s="233"/>
      <c r="H37" s="233"/>
      <c r="I37" s="233"/>
      <c r="J37" s="233"/>
    </row>
    <row r="38" spans="2:10" x14ac:dyDescent="0.25">
      <c r="B38" s="73">
        <v>11</v>
      </c>
      <c r="C38" s="73" t="s">
        <v>807</v>
      </c>
      <c r="D38" s="71" t="s">
        <v>619</v>
      </c>
      <c r="E38" s="73" t="s">
        <v>705</v>
      </c>
      <c r="F38" s="237"/>
      <c r="G38" s="233"/>
      <c r="H38" s="233"/>
      <c r="I38" s="233"/>
      <c r="J38" s="233"/>
    </row>
    <row r="39" spans="2:10" x14ac:dyDescent="0.25">
      <c r="B39" s="73">
        <v>12</v>
      </c>
      <c r="C39" s="73" t="s">
        <v>808</v>
      </c>
      <c r="D39" s="73" t="s">
        <v>622</v>
      </c>
      <c r="E39" s="73" t="s">
        <v>707</v>
      </c>
      <c r="F39" s="237"/>
      <c r="G39" s="233"/>
      <c r="H39" s="233"/>
      <c r="I39" s="233"/>
      <c r="J39" s="233"/>
    </row>
    <row r="40" spans="2:10" x14ac:dyDescent="0.25">
      <c r="B40" s="73">
        <v>13</v>
      </c>
      <c r="C40" s="73" t="s">
        <v>809</v>
      </c>
      <c r="D40" s="73" t="s">
        <v>622</v>
      </c>
      <c r="E40" s="73" t="s">
        <v>708</v>
      </c>
      <c r="F40" s="237" t="s">
        <v>810</v>
      </c>
      <c r="G40" s="233"/>
      <c r="H40" s="233"/>
      <c r="I40" s="233"/>
      <c r="J40" s="233"/>
    </row>
    <row r="41" spans="2:10" x14ac:dyDescent="0.25">
      <c r="B41" s="73">
        <v>14</v>
      </c>
      <c r="C41" s="73" t="s">
        <v>811</v>
      </c>
      <c r="D41" s="71" t="s">
        <v>622</v>
      </c>
      <c r="E41" s="73" t="s">
        <v>812</v>
      </c>
      <c r="F41" s="237" t="s">
        <v>810</v>
      </c>
      <c r="G41" s="233"/>
      <c r="H41" s="233"/>
      <c r="I41" s="233"/>
      <c r="J41" s="233"/>
    </row>
    <row r="42" spans="2:10" x14ac:dyDescent="0.25">
      <c r="B42" s="73">
        <v>15</v>
      </c>
      <c r="C42" s="73" t="s">
        <v>813</v>
      </c>
      <c r="D42" s="71" t="s">
        <v>622</v>
      </c>
      <c r="E42" s="73" t="s">
        <v>814</v>
      </c>
      <c r="F42" s="237" t="s">
        <v>810</v>
      </c>
      <c r="G42" s="233"/>
      <c r="H42" s="233"/>
      <c r="I42" s="233"/>
      <c r="J42" s="233"/>
    </row>
    <row r="43" spans="2:10" x14ac:dyDescent="0.25">
      <c r="B43" s="73">
        <v>16</v>
      </c>
      <c r="C43" s="73" t="s">
        <v>815</v>
      </c>
      <c r="D43" s="71" t="s">
        <v>622</v>
      </c>
      <c r="E43" s="73" t="s">
        <v>816</v>
      </c>
      <c r="F43" s="237" t="s">
        <v>810</v>
      </c>
      <c r="G43" s="233"/>
      <c r="H43" s="233"/>
      <c r="I43" s="233"/>
      <c r="J43" s="233"/>
    </row>
    <row r="44" spans="2:10" x14ac:dyDescent="0.25">
      <c r="B44" s="73">
        <v>17</v>
      </c>
      <c r="C44" s="73" t="s">
        <v>817</v>
      </c>
      <c r="D44" s="71" t="s">
        <v>619</v>
      </c>
      <c r="E44" s="73" t="s">
        <v>710</v>
      </c>
      <c r="F44" s="233" t="s">
        <v>818</v>
      </c>
      <c r="G44" s="233"/>
      <c r="H44" s="233"/>
      <c r="I44" s="233"/>
      <c r="J44" s="233"/>
    </row>
    <row r="45" spans="2:10" x14ac:dyDescent="0.25">
      <c r="B45" s="73">
        <v>18</v>
      </c>
      <c r="C45" s="73" t="s">
        <v>819</v>
      </c>
      <c r="D45" s="71" t="s">
        <v>619</v>
      </c>
      <c r="E45" s="73" t="s">
        <v>712</v>
      </c>
      <c r="F45" s="233" t="s">
        <v>820</v>
      </c>
      <c r="G45" s="233"/>
      <c r="H45" s="233"/>
      <c r="I45" s="233"/>
      <c r="J45" s="233"/>
    </row>
    <row r="46" spans="2:10" x14ac:dyDescent="0.25">
      <c r="B46" s="73">
        <v>19</v>
      </c>
      <c r="C46" s="73" t="s">
        <v>821</v>
      </c>
      <c r="D46" s="71" t="s">
        <v>619</v>
      </c>
      <c r="E46" s="73" t="s">
        <v>714</v>
      </c>
      <c r="F46" s="233" t="s">
        <v>822</v>
      </c>
      <c r="G46" s="233"/>
      <c r="H46" s="233"/>
      <c r="I46" s="233"/>
      <c r="J46" s="233"/>
    </row>
    <row r="47" spans="2:10" x14ac:dyDescent="0.25">
      <c r="B47" s="73">
        <v>20</v>
      </c>
      <c r="C47" s="73" t="s">
        <v>823</v>
      </c>
      <c r="D47" s="71" t="s">
        <v>619</v>
      </c>
      <c r="E47" s="73" t="s">
        <v>717</v>
      </c>
      <c r="F47" s="237" t="s">
        <v>824</v>
      </c>
      <c r="G47" s="233"/>
      <c r="H47" s="233"/>
      <c r="I47" s="233"/>
      <c r="J47" s="233"/>
    </row>
    <row r="48" spans="2:10" x14ac:dyDescent="0.25">
      <c r="B48" s="73">
        <v>21</v>
      </c>
      <c r="C48" s="73" t="s">
        <v>825</v>
      </c>
      <c r="D48" s="71" t="s">
        <v>619</v>
      </c>
      <c r="E48" s="73" t="s">
        <v>719</v>
      </c>
      <c r="F48" s="237" t="s">
        <v>826</v>
      </c>
      <c r="G48" s="233"/>
      <c r="H48" s="233"/>
      <c r="I48" s="233"/>
      <c r="J48" s="233"/>
    </row>
    <row r="49" spans="2:10" x14ac:dyDescent="0.25">
      <c r="B49" s="73">
        <v>22</v>
      </c>
      <c r="C49" s="73" t="s">
        <v>827</v>
      </c>
      <c r="D49" s="71" t="s">
        <v>619</v>
      </c>
      <c r="E49" s="73" t="s">
        <v>720</v>
      </c>
      <c r="F49" s="237" t="s">
        <v>826</v>
      </c>
      <c r="G49" s="233"/>
      <c r="H49" s="233"/>
      <c r="I49" s="233"/>
      <c r="J49" s="233"/>
    </row>
    <row r="50" spans="2:10" x14ac:dyDescent="0.25">
      <c r="B50" s="73">
        <v>23</v>
      </c>
      <c r="C50" s="73" t="s">
        <v>828</v>
      </c>
      <c r="D50" s="71" t="s">
        <v>622</v>
      </c>
      <c r="E50" s="73" t="s">
        <v>829</v>
      </c>
      <c r="F50" s="237" t="s">
        <v>828</v>
      </c>
      <c r="G50" s="233"/>
      <c r="H50" s="233"/>
      <c r="I50" s="233"/>
      <c r="J50" s="233"/>
    </row>
    <row r="51" spans="2:10" x14ac:dyDescent="0.25">
      <c r="B51" s="73">
        <v>24</v>
      </c>
      <c r="C51" s="73" t="s">
        <v>830</v>
      </c>
      <c r="D51" s="71" t="s">
        <v>622</v>
      </c>
      <c r="E51" s="73" t="s">
        <v>831</v>
      </c>
      <c r="F51" s="233" t="s">
        <v>830</v>
      </c>
      <c r="G51" s="233"/>
      <c r="H51" s="233"/>
      <c r="I51" s="233"/>
      <c r="J51" s="233"/>
    </row>
    <row r="52" spans="2:10" x14ac:dyDescent="0.25">
      <c r="B52" s="73">
        <v>25</v>
      </c>
      <c r="C52" s="71" t="s">
        <v>637</v>
      </c>
      <c r="D52" s="71" t="s">
        <v>622</v>
      </c>
      <c r="E52" s="71" t="s">
        <v>832</v>
      </c>
      <c r="F52" s="233"/>
      <c r="G52" s="233"/>
      <c r="H52" s="233"/>
      <c r="I52" s="233"/>
      <c r="J52" s="233"/>
    </row>
    <row r="53" spans="2:10" x14ac:dyDescent="0.25">
      <c r="B53" s="73">
        <v>26</v>
      </c>
      <c r="C53" s="71" t="s">
        <v>639</v>
      </c>
      <c r="D53" s="71" t="s">
        <v>640</v>
      </c>
      <c r="E53" s="71" t="s">
        <v>833</v>
      </c>
      <c r="F53" s="233"/>
      <c r="G53" s="233"/>
      <c r="H53" s="233"/>
      <c r="I53" s="233"/>
      <c r="J53" s="233"/>
    </row>
    <row r="54" spans="2:10" x14ac:dyDescent="0.25">
      <c r="B54" s="73">
        <v>27</v>
      </c>
      <c r="C54" s="71" t="s">
        <v>834</v>
      </c>
      <c r="D54" s="71" t="s">
        <v>619</v>
      </c>
      <c r="E54" s="71" t="s">
        <v>726</v>
      </c>
      <c r="F54" s="233"/>
      <c r="G54" s="233"/>
      <c r="H54" s="233"/>
      <c r="I54" s="233"/>
      <c r="J54" s="233"/>
    </row>
    <row r="55" spans="2:10" x14ac:dyDescent="0.25">
      <c r="B55" s="73">
        <v>28</v>
      </c>
      <c r="C55" s="71" t="s">
        <v>835</v>
      </c>
      <c r="D55" s="71" t="s">
        <v>622</v>
      </c>
      <c r="E55" s="71" t="s">
        <v>729</v>
      </c>
      <c r="F55" s="233"/>
      <c r="G55" s="233"/>
      <c r="H55" s="233"/>
      <c r="I55" s="233"/>
      <c r="J55" s="233"/>
    </row>
    <row r="56" spans="2:10" x14ac:dyDescent="0.25">
      <c r="B56" s="73">
        <v>29</v>
      </c>
      <c r="C56" s="73" t="s">
        <v>836</v>
      </c>
      <c r="D56" s="71" t="s">
        <v>622</v>
      </c>
      <c r="E56" s="73" t="s">
        <v>837</v>
      </c>
      <c r="F56" s="237" t="s">
        <v>838</v>
      </c>
      <c r="G56" s="233"/>
      <c r="H56" s="233"/>
      <c r="I56" s="233"/>
      <c r="J56" s="233"/>
    </row>
    <row r="57" spans="2:10" x14ac:dyDescent="0.25">
      <c r="B57" s="73">
        <v>30</v>
      </c>
      <c r="C57" s="73" t="s">
        <v>839</v>
      </c>
      <c r="D57" s="71" t="s">
        <v>622</v>
      </c>
      <c r="E57" s="73" t="s">
        <v>733</v>
      </c>
      <c r="F57" s="237" t="s">
        <v>840</v>
      </c>
      <c r="G57" s="233"/>
      <c r="H57" s="233"/>
      <c r="I57" s="233"/>
      <c r="J57" s="233"/>
    </row>
    <row r="58" spans="2:10" x14ac:dyDescent="0.25">
      <c r="B58" s="73">
        <v>31</v>
      </c>
      <c r="C58" s="73" t="s">
        <v>841</v>
      </c>
      <c r="D58" s="71" t="s">
        <v>622</v>
      </c>
      <c r="E58" s="73" t="s">
        <v>735</v>
      </c>
      <c r="F58" s="237" t="s">
        <v>842</v>
      </c>
      <c r="G58" s="233"/>
      <c r="H58" s="233"/>
      <c r="I58" s="233"/>
      <c r="J58" s="233"/>
    </row>
    <row r="59" spans="2:10" x14ac:dyDescent="0.25">
      <c r="B59" s="73">
        <v>32</v>
      </c>
      <c r="C59" s="73" t="s">
        <v>843</v>
      </c>
      <c r="D59" s="71" t="s">
        <v>622</v>
      </c>
      <c r="E59" s="73" t="s">
        <v>737</v>
      </c>
      <c r="F59" s="237" t="s">
        <v>844</v>
      </c>
      <c r="G59" s="233"/>
      <c r="H59" s="233"/>
      <c r="I59" s="233"/>
      <c r="J59" s="233"/>
    </row>
    <row r="60" spans="2:10" x14ac:dyDescent="0.25">
      <c r="B60" s="73">
        <v>33</v>
      </c>
      <c r="C60" s="71" t="s">
        <v>845</v>
      </c>
      <c r="D60" s="71" t="s">
        <v>619</v>
      </c>
      <c r="E60" s="71" t="s">
        <v>846</v>
      </c>
      <c r="F60" s="233"/>
      <c r="G60" s="233"/>
      <c r="H60" s="233"/>
      <c r="I60" s="233"/>
      <c r="J60" s="233"/>
    </row>
    <row r="61" spans="2:10" x14ac:dyDescent="0.25">
      <c r="B61" s="73">
        <v>34</v>
      </c>
      <c r="C61" s="71" t="s">
        <v>847</v>
      </c>
      <c r="D61" s="71" t="s">
        <v>622</v>
      </c>
      <c r="E61" s="71" t="s">
        <v>848</v>
      </c>
      <c r="F61" s="233"/>
      <c r="G61" s="233"/>
      <c r="H61" s="233"/>
      <c r="I61" s="233"/>
      <c r="J61" s="233"/>
    </row>
    <row r="62" spans="2:10" x14ac:dyDescent="0.25">
      <c r="B62" s="73">
        <v>35</v>
      </c>
      <c r="C62" s="73" t="s">
        <v>642</v>
      </c>
      <c r="D62" s="71" t="s">
        <v>622</v>
      </c>
      <c r="E62" s="73" t="s">
        <v>849</v>
      </c>
      <c r="F62" s="237" t="s">
        <v>850</v>
      </c>
      <c r="G62" s="233"/>
      <c r="H62" s="233"/>
      <c r="I62" s="233"/>
      <c r="J62" s="233"/>
    </row>
    <row r="63" spans="2:10" x14ac:dyDescent="0.25">
      <c r="B63" s="73">
        <v>36</v>
      </c>
      <c r="C63" s="73" t="s">
        <v>851</v>
      </c>
      <c r="D63" s="71" t="s">
        <v>622</v>
      </c>
      <c r="E63" s="73" t="s">
        <v>852</v>
      </c>
      <c r="F63" s="237" t="s">
        <v>853</v>
      </c>
      <c r="G63" s="233"/>
      <c r="H63" s="233"/>
      <c r="I63" s="233"/>
      <c r="J63" s="233"/>
    </row>
    <row r="64" spans="2:10" x14ac:dyDescent="0.25">
      <c r="B64" s="73">
        <v>37</v>
      </c>
      <c r="C64" s="73" t="s">
        <v>854</v>
      </c>
      <c r="D64" s="71" t="s">
        <v>622</v>
      </c>
      <c r="E64" s="73" t="s">
        <v>855</v>
      </c>
      <c r="F64" s="237" t="s">
        <v>856</v>
      </c>
      <c r="G64" s="233"/>
      <c r="H64" s="233"/>
      <c r="I64" s="233"/>
      <c r="J64" s="233"/>
    </row>
    <row r="65" spans="2:10" x14ac:dyDescent="0.25">
      <c r="B65" s="73">
        <v>38</v>
      </c>
      <c r="C65" s="73" t="s">
        <v>857</v>
      </c>
      <c r="D65" s="71" t="s">
        <v>622</v>
      </c>
      <c r="E65" s="73" t="s">
        <v>858</v>
      </c>
      <c r="F65" s="237" t="s">
        <v>859</v>
      </c>
      <c r="G65" s="233"/>
      <c r="H65" s="233"/>
      <c r="I65" s="233"/>
      <c r="J65" s="233"/>
    </row>
    <row r="66" spans="2:10" x14ac:dyDescent="0.25">
      <c r="B66" s="73">
        <v>39</v>
      </c>
      <c r="C66" s="73" t="s">
        <v>860</v>
      </c>
      <c r="D66" s="71" t="s">
        <v>619</v>
      </c>
      <c r="E66" s="73" t="s">
        <v>861</v>
      </c>
      <c r="F66" s="237" t="s">
        <v>862</v>
      </c>
      <c r="G66" s="233"/>
      <c r="H66" s="233"/>
      <c r="I66" s="233"/>
      <c r="J66" s="233"/>
    </row>
    <row r="67" spans="2:10" ht="14.25" customHeight="1" x14ac:dyDescent="0.25">
      <c r="B67" s="73">
        <v>40</v>
      </c>
      <c r="C67" s="73" t="s">
        <v>863</v>
      </c>
      <c r="D67" s="71" t="s">
        <v>619</v>
      </c>
      <c r="E67" s="73" t="s">
        <v>864</v>
      </c>
      <c r="F67" s="237" t="s">
        <v>865</v>
      </c>
      <c r="G67" s="233"/>
      <c r="H67" s="233"/>
      <c r="I67" s="233"/>
      <c r="J67" s="233"/>
    </row>
    <row r="68" spans="2:10" x14ac:dyDescent="0.25">
      <c r="B68" s="73">
        <v>41</v>
      </c>
      <c r="C68" s="73" t="s">
        <v>866</v>
      </c>
      <c r="D68" s="71" t="s">
        <v>619</v>
      </c>
      <c r="E68" s="73" t="s">
        <v>867</v>
      </c>
      <c r="F68" s="237" t="s">
        <v>868</v>
      </c>
      <c r="G68" s="233"/>
      <c r="H68" s="233"/>
      <c r="I68" s="233"/>
      <c r="J68" s="233"/>
    </row>
    <row r="69" spans="2:10" x14ac:dyDescent="0.25">
      <c r="B69" s="73">
        <v>42</v>
      </c>
      <c r="C69" s="73" t="s">
        <v>869</v>
      </c>
      <c r="D69" s="71" t="s">
        <v>619</v>
      </c>
      <c r="E69" s="73" t="s">
        <v>870</v>
      </c>
      <c r="F69" s="237" t="s">
        <v>871</v>
      </c>
      <c r="G69" s="233"/>
      <c r="H69" s="233"/>
      <c r="I69" s="233"/>
      <c r="J69" s="233"/>
    </row>
    <row r="70" spans="2:10" x14ac:dyDescent="0.25">
      <c r="B70" s="73">
        <v>43</v>
      </c>
      <c r="C70" s="73" t="s">
        <v>872</v>
      </c>
      <c r="D70" s="71" t="s">
        <v>619</v>
      </c>
      <c r="E70" s="73" t="s">
        <v>873</v>
      </c>
      <c r="F70" s="237" t="s">
        <v>874</v>
      </c>
      <c r="G70" s="233"/>
      <c r="H70" s="233"/>
      <c r="I70" s="233"/>
      <c r="J70" s="233"/>
    </row>
    <row r="71" spans="2:10" x14ac:dyDescent="0.25">
      <c r="B71" s="73">
        <v>44</v>
      </c>
      <c r="C71" s="73" t="s">
        <v>875</v>
      </c>
      <c r="D71" s="71" t="s">
        <v>619</v>
      </c>
      <c r="E71" s="73" t="s">
        <v>876</v>
      </c>
      <c r="F71" s="237" t="s">
        <v>877</v>
      </c>
      <c r="G71" s="233"/>
      <c r="H71" s="233"/>
      <c r="I71" s="233"/>
      <c r="J71" s="233"/>
    </row>
    <row r="72" spans="2:10" x14ac:dyDescent="0.25">
      <c r="B72" s="73">
        <v>45</v>
      </c>
      <c r="C72" s="73" t="s">
        <v>878</v>
      </c>
      <c r="D72" s="73" t="s">
        <v>622</v>
      </c>
      <c r="E72" s="73" t="s">
        <v>879</v>
      </c>
      <c r="F72" s="237" t="s">
        <v>826</v>
      </c>
      <c r="G72" s="233"/>
      <c r="H72" s="233"/>
      <c r="I72" s="233"/>
      <c r="J72" s="233"/>
    </row>
    <row r="73" spans="2:10" x14ac:dyDescent="0.25">
      <c r="B73" s="73">
        <v>46</v>
      </c>
      <c r="C73" s="73" t="s">
        <v>880</v>
      </c>
      <c r="D73" s="73" t="s">
        <v>622</v>
      </c>
      <c r="E73" s="73" t="s">
        <v>881</v>
      </c>
      <c r="F73" s="237" t="s">
        <v>826</v>
      </c>
      <c r="G73" s="233"/>
      <c r="H73" s="233"/>
      <c r="I73" s="233"/>
      <c r="J73" s="233"/>
    </row>
    <row r="74" spans="2:10" x14ac:dyDescent="0.25">
      <c r="B74" s="73">
        <v>47</v>
      </c>
      <c r="C74" s="73" t="s">
        <v>882</v>
      </c>
      <c r="D74" s="73" t="s">
        <v>622</v>
      </c>
      <c r="E74" s="73" t="s">
        <v>883</v>
      </c>
      <c r="F74" s="237" t="s">
        <v>826</v>
      </c>
      <c r="G74" s="233"/>
      <c r="H74" s="233"/>
      <c r="I74" s="233"/>
      <c r="J74" s="233"/>
    </row>
    <row r="75" spans="2:10" x14ac:dyDescent="0.25">
      <c r="B75" s="73">
        <v>48</v>
      </c>
      <c r="C75" s="73" t="s">
        <v>884</v>
      </c>
      <c r="D75" s="73" t="s">
        <v>622</v>
      </c>
      <c r="E75" s="73" t="s">
        <v>885</v>
      </c>
      <c r="F75" s="237" t="s">
        <v>826</v>
      </c>
      <c r="G75" s="233"/>
      <c r="H75" s="233"/>
      <c r="I75" s="233"/>
      <c r="J75" s="233"/>
    </row>
    <row r="76" spans="2:10" x14ac:dyDescent="0.25">
      <c r="B76" s="73">
        <v>49</v>
      </c>
      <c r="C76" s="73" t="s">
        <v>886</v>
      </c>
      <c r="D76" s="73" t="s">
        <v>622</v>
      </c>
      <c r="E76" s="73" t="s">
        <v>887</v>
      </c>
      <c r="F76" s="237" t="s">
        <v>888</v>
      </c>
      <c r="G76" s="233"/>
      <c r="H76" s="233"/>
      <c r="I76" s="233"/>
      <c r="J76" s="233"/>
    </row>
    <row r="77" spans="2:10" x14ac:dyDescent="0.25">
      <c r="B77" s="73">
        <v>50</v>
      </c>
      <c r="C77" s="73" t="s">
        <v>889</v>
      </c>
      <c r="D77" s="73" t="s">
        <v>622</v>
      </c>
      <c r="E77" s="73" t="s">
        <v>890</v>
      </c>
      <c r="F77" s="237" t="s">
        <v>891</v>
      </c>
      <c r="G77" s="233"/>
      <c r="H77" s="233"/>
      <c r="I77" s="233"/>
      <c r="J77" s="233"/>
    </row>
    <row r="78" spans="2:10" x14ac:dyDescent="0.25">
      <c r="B78" s="73">
        <v>51</v>
      </c>
      <c r="C78" s="73" t="s">
        <v>892</v>
      </c>
      <c r="D78" s="73" t="s">
        <v>622</v>
      </c>
      <c r="E78" s="73" t="s">
        <v>893</v>
      </c>
      <c r="F78" s="237" t="s">
        <v>894</v>
      </c>
      <c r="G78" s="233"/>
      <c r="H78" s="233"/>
      <c r="I78" s="233"/>
      <c r="J78" s="233"/>
    </row>
    <row r="79" spans="2:10" x14ac:dyDescent="0.25">
      <c r="B79" s="224"/>
      <c r="C79" s="224"/>
      <c r="D79" s="224"/>
      <c r="E79" s="224"/>
      <c r="F79" s="224"/>
      <c r="G79" s="224"/>
      <c r="H79" s="224"/>
      <c r="I79" s="224"/>
    </row>
    <row r="80" spans="2:10" x14ac:dyDescent="0.25">
      <c r="B80" t="s">
        <v>603</v>
      </c>
    </row>
    <row r="81" spans="2:13" x14ac:dyDescent="0.25">
      <c r="B81" s="71">
        <v>5</v>
      </c>
      <c r="C81" s="71" t="s">
        <v>738</v>
      </c>
      <c r="D81" s="241" t="s">
        <v>743</v>
      </c>
      <c r="E81" s="242"/>
      <c r="F81" s="243"/>
      <c r="G81" s="244" t="s">
        <v>895</v>
      </c>
      <c r="H81" s="245"/>
      <c r="I81" s="80" t="s">
        <v>739</v>
      </c>
      <c r="J81" s="81" t="s">
        <v>896</v>
      </c>
      <c r="K81" s="82"/>
      <c r="L81" s="83" t="s">
        <v>897</v>
      </c>
      <c r="M81" s="84"/>
    </row>
    <row r="82" spans="2:13" x14ac:dyDescent="0.25">
      <c r="B82" s="71">
        <v>4</v>
      </c>
      <c r="C82" s="71" t="s">
        <v>898</v>
      </c>
      <c r="D82" s="246" t="s">
        <v>899</v>
      </c>
      <c r="E82" s="247"/>
      <c r="F82" s="247"/>
      <c r="G82" s="247"/>
      <c r="H82" s="247"/>
      <c r="I82" s="247"/>
      <c r="J82" s="248"/>
      <c r="K82" s="249"/>
      <c r="L82" s="85" t="s">
        <v>900</v>
      </c>
      <c r="M82" s="86"/>
    </row>
    <row r="83" spans="2:13" x14ac:dyDescent="0.25">
      <c r="B83" s="71">
        <v>3</v>
      </c>
      <c r="C83" s="71" t="s">
        <v>901</v>
      </c>
      <c r="D83" s="74" t="s">
        <v>116</v>
      </c>
      <c r="E83" s="74" t="s">
        <v>113</v>
      </c>
      <c r="F83" s="74"/>
      <c r="G83" s="74"/>
      <c r="H83" s="74" t="s">
        <v>119</v>
      </c>
      <c r="I83" s="87" t="s">
        <v>122</v>
      </c>
      <c r="J83" s="88"/>
      <c r="K83" s="89"/>
      <c r="L83" s="90" t="s">
        <v>902</v>
      </c>
      <c r="M83" s="91" t="s">
        <v>903</v>
      </c>
    </row>
    <row r="84" spans="2:13" x14ac:dyDescent="0.25">
      <c r="B84" s="71">
        <v>2</v>
      </c>
      <c r="C84" s="71" t="s">
        <v>741</v>
      </c>
      <c r="D84" s="75" t="s">
        <v>116</v>
      </c>
      <c r="E84" s="75" t="s">
        <v>113</v>
      </c>
      <c r="F84" s="75"/>
      <c r="G84" s="75"/>
      <c r="H84" s="75" t="s">
        <v>119</v>
      </c>
      <c r="I84" s="75" t="s">
        <v>904</v>
      </c>
      <c r="J84" s="246" t="s">
        <v>905</v>
      </c>
      <c r="K84" s="250"/>
      <c r="L84" s="92" t="s">
        <v>906</v>
      </c>
      <c r="M84" s="92" t="s">
        <v>907</v>
      </c>
    </row>
    <row r="85" spans="2:13" x14ac:dyDescent="0.25">
      <c r="B85" s="71">
        <v>1</v>
      </c>
      <c r="C85" s="71" t="s">
        <v>747</v>
      </c>
      <c r="D85" s="76" t="s">
        <v>908</v>
      </c>
      <c r="E85" s="76" t="s">
        <v>909</v>
      </c>
      <c r="F85" s="76"/>
      <c r="G85" s="76"/>
      <c r="H85" s="76" t="s">
        <v>910</v>
      </c>
      <c r="I85" s="76" t="s">
        <v>122</v>
      </c>
      <c r="J85" s="251" t="s">
        <v>905</v>
      </c>
      <c r="K85" s="252"/>
      <c r="L85" s="76" t="s">
        <v>906</v>
      </c>
      <c r="M85" s="76" t="s">
        <v>907</v>
      </c>
    </row>
    <row r="87" spans="2:13" x14ac:dyDescent="0.25">
      <c r="B87" s="227" t="s">
        <v>748</v>
      </c>
      <c r="C87" s="227"/>
      <c r="D87" s="227"/>
      <c r="E87" s="227"/>
      <c r="F87" s="227"/>
      <c r="G87" s="227"/>
      <c r="H87" s="227"/>
      <c r="I87" s="227"/>
    </row>
    <row r="88" spans="2:13" x14ac:dyDescent="0.25">
      <c r="B88" s="71" t="s">
        <v>677</v>
      </c>
      <c r="C88" s="71" t="s">
        <v>749</v>
      </c>
      <c r="D88" s="233" t="s">
        <v>750</v>
      </c>
      <c r="E88" s="233"/>
      <c r="F88" s="233"/>
      <c r="G88" s="233"/>
      <c r="H88" s="233"/>
      <c r="I88" s="233"/>
    </row>
    <row r="89" spans="2:13" x14ac:dyDescent="0.25">
      <c r="B89" s="77">
        <v>1</v>
      </c>
      <c r="C89" s="71" t="s">
        <v>747</v>
      </c>
      <c r="D89" s="182" t="s">
        <v>911</v>
      </c>
      <c r="E89" s="183"/>
      <c r="F89" s="183"/>
      <c r="G89" s="183"/>
      <c r="H89" s="183"/>
      <c r="I89" s="184"/>
    </row>
    <row r="90" spans="2:13" ht="13.5" customHeight="1" x14ac:dyDescent="0.25">
      <c r="B90" s="232">
        <v>2</v>
      </c>
      <c r="C90" s="233" t="s">
        <v>741</v>
      </c>
      <c r="D90" s="200" t="s">
        <v>912</v>
      </c>
      <c r="E90" s="200"/>
      <c r="F90" s="200"/>
      <c r="G90" s="200"/>
      <c r="H90" s="200"/>
      <c r="I90" s="200"/>
    </row>
    <row r="91" spans="2:13" x14ac:dyDescent="0.25">
      <c r="B91" s="232"/>
      <c r="C91" s="233"/>
      <c r="D91" s="200"/>
      <c r="E91" s="200"/>
      <c r="F91" s="200"/>
      <c r="G91" s="200"/>
      <c r="H91" s="200"/>
      <c r="I91" s="200"/>
    </row>
    <row r="92" spans="2:13" x14ac:dyDescent="0.25">
      <c r="B92" s="77">
        <v>3</v>
      </c>
      <c r="C92" s="70" t="s">
        <v>901</v>
      </c>
      <c r="D92" s="220" t="s">
        <v>913</v>
      </c>
      <c r="E92" s="221"/>
      <c r="F92" s="221"/>
      <c r="G92" s="221"/>
      <c r="H92" s="221"/>
      <c r="I92" s="222"/>
    </row>
    <row r="93" spans="2:13" x14ac:dyDescent="0.25">
      <c r="B93" s="232">
        <v>4</v>
      </c>
      <c r="C93" s="233" t="s">
        <v>914</v>
      </c>
      <c r="D93" s="200" t="s">
        <v>915</v>
      </c>
      <c r="E93" s="200"/>
      <c r="F93" s="200"/>
      <c r="G93" s="200"/>
      <c r="H93" s="200"/>
      <c r="I93" s="200"/>
    </row>
    <row r="94" spans="2:13" x14ac:dyDescent="0.25">
      <c r="B94" s="232"/>
      <c r="C94" s="233"/>
      <c r="D94" s="200"/>
      <c r="E94" s="200"/>
      <c r="F94" s="200"/>
      <c r="G94" s="200"/>
      <c r="H94" s="200"/>
      <c r="I94" s="200"/>
    </row>
    <row r="95" spans="2:13" ht="13.5" customHeight="1" x14ac:dyDescent="0.25">
      <c r="B95" s="232">
        <v>5.0999999999999996</v>
      </c>
      <c r="C95" s="233" t="s">
        <v>743</v>
      </c>
      <c r="D95" s="200" t="s">
        <v>916</v>
      </c>
      <c r="E95" s="200"/>
      <c r="F95" s="200"/>
      <c r="G95" s="200"/>
      <c r="H95" s="200"/>
      <c r="I95" s="200"/>
    </row>
    <row r="96" spans="2:13" x14ac:dyDescent="0.25">
      <c r="B96" s="232"/>
      <c r="C96" s="233"/>
      <c r="D96" s="200"/>
      <c r="E96" s="200"/>
      <c r="F96" s="200"/>
      <c r="G96" s="200"/>
      <c r="H96" s="200"/>
      <c r="I96" s="200"/>
    </row>
    <row r="97" spans="2:15" x14ac:dyDescent="0.25">
      <c r="B97" s="232"/>
      <c r="C97" s="233"/>
      <c r="D97" s="200"/>
      <c r="E97" s="200"/>
      <c r="F97" s="200"/>
      <c r="G97" s="200"/>
      <c r="H97" s="200"/>
      <c r="I97" s="200"/>
    </row>
    <row r="98" spans="2:15" ht="13.5" customHeight="1" x14ac:dyDescent="0.25">
      <c r="B98" s="232">
        <v>5.2</v>
      </c>
      <c r="C98" s="233" t="s">
        <v>917</v>
      </c>
      <c r="D98" s="200" t="s">
        <v>918</v>
      </c>
      <c r="E98" s="200"/>
      <c r="F98" s="200"/>
      <c r="G98" s="200"/>
      <c r="H98" s="200"/>
      <c r="I98" s="200"/>
      <c r="J98" s="93"/>
      <c r="K98" s="93"/>
      <c r="L98" s="93"/>
      <c r="M98" s="93"/>
      <c r="N98" s="93"/>
      <c r="O98" s="93"/>
    </row>
    <row r="99" spans="2:15" x14ac:dyDescent="0.25">
      <c r="B99" s="232"/>
      <c r="C99" s="233"/>
      <c r="D99" s="200"/>
      <c r="E99" s="200"/>
      <c r="F99" s="200"/>
      <c r="G99" s="200"/>
      <c r="H99" s="200"/>
      <c r="I99" s="200"/>
      <c r="J99" s="93"/>
      <c r="K99" s="93"/>
      <c r="L99" s="93"/>
      <c r="M99" s="93"/>
      <c r="N99" s="93"/>
      <c r="O99" s="94"/>
    </row>
    <row r="100" spans="2:15" x14ac:dyDescent="0.25">
      <c r="B100" s="232"/>
      <c r="C100" s="233"/>
      <c r="D100" s="200"/>
      <c r="E100" s="200"/>
      <c r="F100" s="200"/>
      <c r="G100" s="200"/>
      <c r="H100" s="200"/>
      <c r="I100" s="200"/>
      <c r="J100" s="93"/>
      <c r="K100" s="93"/>
      <c r="L100" s="93"/>
      <c r="M100" s="93"/>
      <c r="N100" s="93"/>
      <c r="O100" s="94"/>
    </row>
    <row r="101" spans="2:15" ht="13.5" customHeight="1" x14ac:dyDescent="0.25">
      <c r="B101" s="232">
        <v>5.3</v>
      </c>
      <c r="C101" s="233" t="s">
        <v>739</v>
      </c>
      <c r="D101" s="253" t="s">
        <v>919</v>
      </c>
      <c r="E101" s="206"/>
      <c r="F101" s="206"/>
      <c r="G101" s="206"/>
      <c r="H101" s="206"/>
      <c r="I101" s="207"/>
      <c r="J101" s="93"/>
      <c r="K101" s="93"/>
      <c r="L101" s="93"/>
      <c r="M101" s="93"/>
      <c r="N101" s="93"/>
      <c r="O101" s="94"/>
    </row>
    <row r="102" spans="2:15" x14ac:dyDescent="0.25">
      <c r="B102" s="232"/>
      <c r="C102" s="233"/>
      <c r="D102" s="208"/>
      <c r="E102" s="209"/>
      <c r="F102" s="209"/>
      <c r="G102" s="209"/>
      <c r="H102" s="209"/>
      <c r="I102" s="210"/>
    </row>
    <row r="103" spans="2:15" x14ac:dyDescent="0.25">
      <c r="B103" s="232"/>
      <c r="C103" s="233"/>
      <c r="D103" s="208"/>
      <c r="E103" s="209"/>
      <c r="F103" s="209"/>
      <c r="G103" s="209"/>
      <c r="H103" s="209"/>
      <c r="I103" s="210"/>
    </row>
    <row r="104" spans="2:15" x14ac:dyDescent="0.25">
      <c r="B104" s="232"/>
      <c r="C104" s="233"/>
      <c r="D104" s="208"/>
      <c r="E104" s="209"/>
      <c r="F104" s="209"/>
      <c r="G104" s="209"/>
      <c r="H104" s="209"/>
      <c r="I104" s="210"/>
    </row>
    <row r="105" spans="2:15" x14ac:dyDescent="0.25">
      <c r="B105" s="232"/>
      <c r="C105" s="233"/>
      <c r="D105" s="211"/>
      <c r="E105" s="212"/>
      <c r="F105" s="212"/>
      <c r="G105" s="212"/>
      <c r="H105" s="212"/>
      <c r="I105" s="213"/>
    </row>
    <row r="107" spans="2:15" x14ac:dyDescent="0.25">
      <c r="B107" t="s">
        <v>920</v>
      </c>
    </row>
    <row r="108" spans="2:15" x14ac:dyDescent="0.25">
      <c r="B108" t="s">
        <v>921</v>
      </c>
    </row>
    <row r="109" spans="2:15" x14ac:dyDescent="0.25">
      <c r="B109" s="79" t="s">
        <v>922</v>
      </c>
    </row>
    <row r="110" spans="2:15" x14ac:dyDescent="0.25">
      <c r="B110" s="79" t="s">
        <v>923</v>
      </c>
    </row>
    <row r="111" spans="2:15" x14ac:dyDescent="0.25">
      <c r="B111" s="79" t="s">
        <v>924</v>
      </c>
    </row>
  </sheetData>
  <mergeCells count="102">
    <mergeCell ref="B98:B100"/>
    <mergeCell ref="B101:B105"/>
    <mergeCell ref="C90:C91"/>
    <mergeCell ref="C93:C94"/>
    <mergeCell ref="C95:C97"/>
    <mergeCell ref="C98:C100"/>
    <mergeCell ref="C101:C105"/>
    <mergeCell ref="D93:I94"/>
    <mergeCell ref="D90:I91"/>
    <mergeCell ref="D101:I105"/>
    <mergeCell ref="D98:I100"/>
    <mergeCell ref="D95:I97"/>
    <mergeCell ref="J84:K84"/>
    <mergeCell ref="J85:K85"/>
    <mergeCell ref="B87:I87"/>
    <mergeCell ref="D88:I88"/>
    <mergeCell ref="D89:I89"/>
    <mergeCell ref="D92:I92"/>
    <mergeCell ref="B90:B91"/>
    <mergeCell ref="B93:B94"/>
    <mergeCell ref="B95:B97"/>
    <mergeCell ref="F74:J74"/>
    <mergeCell ref="F75:J75"/>
    <mergeCell ref="F76:J76"/>
    <mergeCell ref="F77:J77"/>
    <mergeCell ref="F78:J78"/>
    <mergeCell ref="B79:I79"/>
    <mergeCell ref="D81:F81"/>
    <mergeCell ref="G81:H81"/>
    <mergeCell ref="D82:K82"/>
    <mergeCell ref="F65:J65"/>
    <mergeCell ref="F66:J66"/>
    <mergeCell ref="F67:J67"/>
    <mergeCell ref="F68:J68"/>
    <mergeCell ref="F69:J69"/>
    <mergeCell ref="F70:J70"/>
    <mergeCell ref="F71:J71"/>
    <mergeCell ref="F72:J72"/>
    <mergeCell ref="F73:J73"/>
    <mergeCell ref="F56:J56"/>
    <mergeCell ref="F57:J57"/>
    <mergeCell ref="F58:J58"/>
    <mergeCell ref="F59:J59"/>
    <mergeCell ref="F60:J60"/>
    <mergeCell ref="F61:J61"/>
    <mergeCell ref="F62:J62"/>
    <mergeCell ref="F63:J63"/>
    <mergeCell ref="F64:J64"/>
    <mergeCell ref="F47:J47"/>
    <mergeCell ref="F48:J48"/>
    <mergeCell ref="F49:J49"/>
    <mergeCell ref="F50:J50"/>
    <mergeCell ref="F51:J51"/>
    <mergeCell ref="F52:J52"/>
    <mergeCell ref="F53:J53"/>
    <mergeCell ref="F54:J54"/>
    <mergeCell ref="F55:J55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F29:J29"/>
    <mergeCell ref="F30:J30"/>
    <mergeCell ref="F31:J31"/>
    <mergeCell ref="F32:J32"/>
    <mergeCell ref="F33:J33"/>
    <mergeCell ref="F34:J34"/>
    <mergeCell ref="F35:J35"/>
    <mergeCell ref="F36:J36"/>
    <mergeCell ref="F37:J37"/>
    <mergeCell ref="D20:I20"/>
    <mergeCell ref="D21:I21"/>
    <mergeCell ref="D22:I22"/>
    <mergeCell ref="D23:I23"/>
    <mergeCell ref="D24:I24"/>
    <mergeCell ref="B25:I25"/>
    <mergeCell ref="B26:I26"/>
    <mergeCell ref="F27:J27"/>
    <mergeCell ref="F28:J28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B2:I2"/>
    <mergeCell ref="B3:I3"/>
    <mergeCell ref="D4:I4"/>
    <mergeCell ref="D5:I5"/>
    <mergeCell ref="D6:I6"/>
    <mergeCell ref="D7:I7"/>
    <mergeCell ref="D8:I8"/>
    <mergeCell ref="D9:I9"/>
    <mergeCell ref="D10:I10"/>
  </mergeCells>
  <phoneticPr fontId="33" type="noConversion"/>
  <pageMargins left="0.69930555555555596" right="0.69930555555555596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安规</vt:lpstr>
      <vt:lpstr>EMC</vt:lpstr>
      <vt:lpstr>环境</vt:lpstr>
      <vt:lpstr>HRS</vt:lpstr>
      <vt:lpstr>SRS</vt:lpstr>
      <vt:lpstr>HW-HLD</vt:lpstr>
      <vt:lpstr>信号和辅源分析</vt:lpstr>
      <vt:lpstr>N04-SW-HLD</vt:lpstr>
      <vt:lpstr>C01-SW-HLD</vt:lpstr>
      <vt:lpstr>Upc3精密空调_Modbus</vt:lpstr>
      <vt:lpstr>环境!_Toc150333259</vt:lpstr>
      <vt:lpstr>环境!_Toc150333260</vt:lpstr>
      <vt:lpstr>环境!_Toc150333261</vt:lpstr>
      <vt:lpstr>环境!_Toc150333262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周家国</cp:lastModifiedBy>
  <cp:lastPrinted>2014-09-16T10:00:00Z</cp:lastPrinted>
  <dcterms:created xsi:type="dcterms:W3CDTF">2006-09-13T11:21:00Z</dcterms:created>
  <dcterms:modified xsi:type="dcterms:W3CDTF">2020-08-11T09:11:11Z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